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48" windowWidth="19440" windowHeight="7992" firstSheet="2" activeTab="3"/>
  </bookViews>
  <sheets>
    <sheet name="entiers" sheetId="1" state="hidden" r:id="rId1"/>
    <sheet name="fractions" sheetId="3" state="hidden" r:id="rId2"/>
    <sheet name="Exercices entiers" sheetId="2" r:id="rId3"/>
    <sheet name="Exercices décimaux" sheetId="4" r:id="rId4"/>
  </sheets>
  <definedNames>
    <definedName name="_xlnm.Print_Area" localSheetId="3">'Exercices décimaux'!$A$1:$D$72</definedName>
    <definedName name="_xlnm.Print_Area" localSheetId="2">'Exercices entiers'!$A$1:$D$72</definedName>
  </definedNames>
  <calcPr calcId="145621"/>
</workbook>
</file>

<file path=xl/calcChain.xml><?xml version="1.0" encoding="utf-8"?>
<calcChain xmlns="http://schemas.openxmlformats.org/spreadsheetml/2006/main">
  <c r="S36" i="4" l="1"/>
  <c r="S35" i="4"/>
  <c r="S34" i="4"/>
  <c r="S33" i="4"/>
  <c r="S32" i="4"/>
  <c r="S31" i="4"/>
  <c r="S30" i="4"/>
  <c r="S29" i="4"/>
  <c r="S28" i="4"/>
  <c r="S27" i="4"/>
  <c r="S24" i="4"/>
  <c r="S23" i="4"/>
  <c r="S22" i="4"/>
  <c r="S21" i="4"/>
  <c r="S20" i="4"/>
  <c r="S19" i="4"/>
  <c r="S18" i="4"/>
  <c r="S17" i="4"/>
  <c r="S16" i="4"/>
  <c r="S15" i="4"/>
  <c r="S4" i="4"/>
  <c r="S5" i="4"/>
  <c r="S6" i="4"/>
  <c r="S7" i="4"/>
  <c r="S8" i="4"/>
  <c r="S9" i="4"/>
  <c r="S10" i="4"/>
  <c r="S11" i="4"/>
  <c r="S12" i="4"/>
  <c r="S3" i="4"/>
  <c r="B72" i="4"/>
  <c r="B71" i="4"/>
  <c r="B70" i="4"/>
  <c r="B69" i="4"/>
  <c r="B68" i="4"/>
  <c r="B67" i="4"/>
  <c r="B66" i="4"/>
  <c r="B65" i="4"/>
  <c r="B64" i="4"/>
  <c r="B63" i="4"/>
  <c r="D62" i="4"/>
  <c r="A62" i="4"/>
  <c r="D61" i="4"/>
  <c r="B60" i="4"/>
  <c r="B59" i="4"/>
  <c r="B58" i="4"/>
  <c r="B57" i="4"/>
  <c r="B56" i="4"/>
  <c r="B55" i="4"/>
  <c r="B54" i="4"/>
  <c r="B53" i="4"/>
  <c r="B52" i="4"/>
  <c r="B51" i="4"/>
  <c r="D50" i="4"/>
  <c r="A50" i="4"/>
  <c r="D49" i="4"/>
  <c r="B48" i="4"/>
  <c r="B47" i="4"/>
  <c r="B46" i="4"/>
  <c r="B45" i="4"/>
  <c r="B44" i="4"/>
  <c r="B43" i="4"/>
  <c r="B42" i="4"/>
  <c r="B41" i="4"/>
  <c r="B40" i="4"/>
  <c r="B39" i="4"/>
  <c r="A38" i="4"/>
  <c r="D37" i="4"/>
  <c r="C37" i="4"/>
  <c r="B37" i="4"/>
  <c r="A37" i="4"/>
  <c r="Q36" i="4"/>
  <c r="K36" i="4"/>
  <c r="M36" i="4" s="1"/>
  <c r="O36" i="4" s="1"/>
  <c r="W36" i="4" s="1"/>
  <c r="Q35" i="4"/>
  <c r="K35" i="4"/>
  <c r="M35" i="4" s="1"/>
  <c r="O35" i="4" s="1"/>
  <c r="Q34" i="4"/>
  <c r="K34" i="4"/>
  <c r="M34" i="4" s="1"/>
  <c r="O34" i="4" s="1"/>
  <c r="W34" i="4" s="1"/>
  <c r="Q33" i="4"/>
  <c r="K33" i="4"/>
  <c r="M33" i="4" s="1"/>
  <c r="O33" i="4" s="1"/>
  <c r="Q32" i="4"/>
  <c r="K32" i="4"/>
  <c r="M32" i="4" s="1"/>
  <c r="O32" i="4" s="1"/>
  <c r="W32" i="4" s="1"/>
  <c r="Q31" i="4"/>
  <c r="K31" i="4"/>
  <c r="M31" i="4" s="1"/>
  <c r="O31" i="4" s="1"/>
  <c r="Q30" i="4"/>
  <c r="K30" i="4"/>
  <c r="M30" i="4" s="1"/>
  <c r="O30" i="4" s="1"/>
  <c r="W30" i="4" s="1"/>
  <c r="Q29" i="4"/>
  <c r="K29" i="4"/>
  <c r="M29" i="4" s="1"/>
  <c r="O29" i="4" s="1"/>
  <c r="Q28" i="4"/>
  <c r="K28" i="4"/>
  <c r="M28" i="4" s="1"/>
  <c r="O28" i="4" s="1"/>
  <c r="W28" i="4" s="1"/>
  <c r="Q27" i="4"/>
  <c r="K27" i="4"/>
  <c r="M27" i="4" s="1"/>
  <c r="O27" i="4" s="1"/>
  <c r="Q24" i="4"/>
  <c r="K24" i="4"/>
  <c r="M24" i="4" s="1"/>
  <c r="O24" i="4" s="1"/>
  <c r="W24" i="4" s="1"/>
  <c r="Q23" i="4"/>
  <c r="K23" i="4"/>
  <c r="M23" i="4" s="1"/>
  <c r="O23" i="4" s="1"/>
  <c r="Q22" i="4"/>
  <c r="K22" i="4"/>
  <c r="M22" i="4" s="1"/>
  <c r="O22" i="4" s="1"/>
  <c r="W22" i="4" s="1"/>
  <c r="Q21" i="4"/>
  <c r="K21" i="4"/>
  <c r="M21" i="4" s="1"/>
  <c r="O21" i="4" s="1"/>
  <c r="W21" i="4" s="1"/>
  <c r="Q20" i="4"/>
  <c r="K20" i="4"/>
  <c r="M20" i="4" s="1"/>
  <c r="O20" i="4" s="1"/>
  <c r="W20" i="4" s="1"/>
  <c r="Q19" i="4"/>
  <c r="K19" i="4"/>
  <c r="M19" i="4" s="1"/>
  <c r="O19" i="4" s="1"/>
  <c r="Q18" i="4"/>
  <c r="K18" i="4"/>
  <c r="M18" i="4" s="1"/>
  <c r="O18" i="4" s="1"/>
  <c r="W18" i="4" s="1"/>
  <c r="Q17" i="4"/>
  <c r="K17" i="4"/>
  <c r="M17" i="4" s="1"/>
  <c r="O17" i="4" s="1"/>
  <c r="W17" i="4" s="1"/>
  <c r="Q16" i="4"/>
  <c r="K16" i="4"/>
  <c r="M16" i="4" s="1"/>
  <c r="O16" i="4" s="1"/>
  <c r="W16" i="4" s="1"/>
  <c r="Q15" i="4"/>
  <c r="K15" i="4"/>
  <c r="M15" i="4" s="1"/>
  <c r="O15" i="4" s="1"/>
  <c r="Q12" i="4"/>
  <c r="K12" i="4"/>
  <c r="M12" i="4" s="1"/>
  <c r="O12" i="4" s="1"/>
  <c r="W12" i="4" s="1"/>
  <c r="Q11" i="4"/>
  <c r="K11" i="4"/>
  <c r="M11" i="4" s="1"/>
  <c r="O11" i="4" s="1"/>
  <c r="Q10" i="4"/>
  <c r="K10" i="4"/>
  <c r="M10" i="4" s="1"/>
  <c r="O10" i="4" s="1"/>
  <c r="W10" i="4" s="1"/>
  <c r="Q9" i="4"/>
  <c r="K9" i="4"/>
  <c r="M9" i="4" s="1"/>
  <c r="O9" i="4" s="1"/>
  <c r="W9" i="4" s="1"/>
  <c r="Q8" i="4"/>
  <c r="K8" i="4"/>
  <c r="M8" i="4" s="1"/>
  <c r="O8" i="4" s="1"/>
  <c r="W8" i="4" s="1"/>
  <c r="Q7" i="4"/>
  <c r="K7" i="4"/>
  <c r="M7" i="4" s="1"/>
  <c r="O7" i="4" s="1"/>
  <c r="Q6" i="4"/>
  <c r="K6" i="4"/>
  <c r="M6" i="4" s="1"/>
  <c r="O6" i="4" s="1"/>
  <c r="W6" i="4" s="1"/>
  <c r="Q5" i="4"/>
  <c r="K5" i="4"/>
  <c r="M5" i="4" s="1"/>
  <c r="O5" i="4" s="1"/>
  <c r="W5" i="4" s="1"/>
  <c r="Q4" i="4"/>
  <c r="K4" i="4"/>
  <c r="M4" i="4" s="1"/>
  <c r="O4" i="4" s="1"/>
  <c r="W4" i="4" s="1"/>
  <c r="Q3" i="4"/>
  <c r="K3" i="4"/>
  <c r="M3" i="4" s="1"/>
  <c r="O3" i="4" s="1"/>
  <c r="W3" i="4" s="1"/>
  <c r="D2" i="4"/>
  <c r="D38" i="4" s="1"/>
  <c r="W27" i="4" l="1"/>
  <c r="W29" i="4"/>
  <c r="W31" i="4"/>
  <c r="W33" i="4"/>
  <c r="W35" i="4"/>
  <c r="U29" i="4"/>
  <c r="C29" i="4" s="1"/>
  <c r="D29" i="4" s="1"/>
  <c r="D65" i="4" s="1"/>
  <c r="U33" i="4"/>
  <c r="U27" i="4"/>
  <c r="U31" i="4"/>
  <c r="U35" i="4"/>
  <c r="W15" i="4"/>
  <c r="W19" i="4"/>
  <c r="W23" i="4"/>
  <c r="W7" i="4"/>
  <c r="W11" i="4"/>
  <c r="U28" i="4"/>
  <c r="C28" i="4" s="1"/>
  <c r="D28" i="4" s="1"/>
  <c r="U30" i="4"/>
  <c r="C30" i="4" s="1"/>
  <c r="D30" i="4" s="1"/>
  <c r="U32" i="4"/>
  <c r="C32" i="4" s="1"/>
  <c r="D32" i="4" s="1"/>
  <c r="U34" i="4"/>
  <c r="C34" i="4" s="1"/>
  <c r="D34" i="4" s="1"/>
  <c r="U36" i="4"/>
  <c r="C36" i="4" s="1"/>
  <c r="D36" i="4" s="1"/>
  <c r="U15" i="4"/>
  <c r="U17" i="4"/>
  <c r="C17" i="4" s="1"/>
  <c r="U19" i="4"/>
  <c r="U21" i="4"/>
  <c r="C21" i="4" s="1"/>
  <c r="D21" i="4" s="1"/>
  <c r="D57" i="4" s="1"/>
  <c r="U23" i="4"/>
  <c r="U16" i="4"/>
  <c r="C16" i="4" s="1"/>
  <c r="D16" i="4" s="1"/>
  <c r="U18" i="4"/>
  <c r="C18" i="4" s="1"/>
  <c r="D18" i="4" s="1"/>
  <c r="U20" i="4"/>
  <c r="C20" i="4" s="1"/>
  <c r="D20" i="4" s="1"/>
  <c r="U22" i="4"/>
  <c r="C22" i="4" s="1"/>
  <c r="D22" i="4" s="1"/>
  <c r="U24" i="4"/>
  <c r="C24" i="4" s="1"/>
  <c r="D24" i="4" s="1"/>
  <c r="U12" i="4"/>
  <c r="C12" i="4" s="1"/>
  <c r="D12" i="4" s="1"/>
  <c r="U10" i="4"/>
  <c r="C10" i="4" s="1"/>
  <c r="D10" i="4" s="1"/>
  <c r="U8" i="4"/>
  <c r="C8" i="4" s="1"/>
  <c r="D8" i="4" s="1"/>
  <c r="U6" i="4"/>
  <c r="C6" i="4" s="1"/>
  <c r="D6" i="4" s="1"/>
  <c r="U4" i="4"/>
  <c r="C4" i="4" s="1"/>
  <c r="D4" i="4" s="1"/>
  <c r="U11" i="4"/>
  <c r="U9" i="4"/>
  <c r="C9" i="4" s="1"/>
  <c r="U7" i="4"/>
  <c r="U5" i="4"/>
  <c r="C5" i="4" s="1"/>
  <c r="U3" i="4"/>
  <c r="H6" i="3"/>
  <c r="F5" i="3"/>
  <c r="F16" i="3"/>
  <c r="C27" i="4" l="1"/>
  <c r="D27" i="4" s="1"/>
  <c r="D63" i="4" s="1"/>
  <c r="C35" i="4"/>
  <c r="D35" i="4" s="1"/>
  <c r="D71" i="4" s="1"/>
  <c r="C33" i="4"/>
  <c r="D33" i="4" s="1"/>
  <c r="D69" i="4" s="1"/>
  <c r="C31" i="4"/>
  <c r="D31" i="4" s="1"/>
  <c r="D67" i="4" s="1"/>
  <c r="C71" i="4"/>
  <c r="C23" i="4"/>
  <c r="D23" i="4" s="1"/>
  <c r="D59" i="4" s="1"/>
  <c r="C19" i="4"/>
  <c r="D19" i="4" s="1"/>
  <c r="D55" i="4" s="1"/>
  <c r="C15" i="4"/>
  <c r="D15" i="4" s="1"/>
  <c r="D51" i="4" s="1"/>
  <c r="D17" i="4"/>
  <c r="D53" i="4" s="1"/>
  <c r="C53" i="4"/>
  <c r="D5" i="4"/>
  <c r="D41" i="4" s="1"/>
  <c r="C41" i="4"/>
  <c r="D9" i="4"/>
  <c r="D45" i="4" s="1"/>
  <c r="C45" i="4"/>
  <c r="C11" i="4"/>
  <c r="C7" i="4"/>
  <c r="C3" i="4"/>
  <c r="C39" i="4" s="1"/>
  <c r="C65" i="4"/>
  <c r="C57" i="4"/>
  <c r="C68" i="4"/>
  <c r="D68" i="4"/>
  <c r="D44" i="4"/>
  <c r="C44" i="4"/>
  <c r="C58" i="4"/>
  <c r="D58" i="4"/>
  <c r="D40" i="4"/>
  <c r="C40" i="4"/>
  <c r="C56" i="4"/>
  <c r="D56" i="4"/>
  <c r="C72" i="4"/>
  <c r="D72" i="4"/>
  <c r="C54" i="4"/>
  <c r="D54" i="4"/>
  <c r="D70" i="4"/>
  <c r="C70" i="4"/>
  <c r="C52" i="4"/>
  <c r="D52" i="4"/>
  <c r="D48" i="4"/>
  <c r="C48" i="4"/>
  <c r="D66" i="4"/>
  <c r="C66" i="4"/>
  <c r="C46" i="4"/>
  <c r="D46" i="4"/>
  <c r="C64" i="4"/>
  <c r="D64" i="4"/>
  <c r="C60" i="4"/>
  <c r="D60" i="4"/>
  <c r="C42" i="4"/>
  <c r="D42" i="4"/>
  <c r="F6" i="3"/>
  <c r="A37" i="2"/>
  <c r="B37" i="2"/>
  <c r="C37" i="2"/>
  <c r="D37" i="2"/>
  <c r="A38" i="2"/>
  <c r="B39" i="2"/>
  <c r="B40" i="2"/>
  <c r="B41" i="2"/>
  <c r="B42" i="2"/>
  <c r="B43" i="2"/>
  <c r="B44" i="2"/>
  <c r="B45" i="2"/>
  <c r="B46" i="2"/>
  <c r="B47" i="2"/>
  <c r="B48" i="2"/>
  <c r="D49" i="2"/>
  <c r="A50" i="2"/>
  <c r="D50" i="2"/>
  <c r="B51" i="2"/>
  <c r="B52" i="2"/>
  <c r="B53" i="2"/>
  <c r="B54" i="2"/>
  <c r="B55" i="2"/>
  <c r="B56" i="2"/>
  <c r="B57" i="2"/>
  <c r="B58" i="2"/>
  <c r="B59" i="2"/>
  <c r="B60" i="2"/>
  <c r="D61" i="2"/>
  <c r="A62" i="2"/>
  <c r="D62" i="2"/>
  <c r="B63" i="2"/>
  <c r="B64" i="2"/>
  <c r="B65" i="2"/>
  <c r="B66" i="2"/>
  <c r="B67" i="2"/>
  <c r="B68" i="2"/>
  <c r="B69" i="2"/>
  <c r="B70" i="2"/>
  <c r="B71" i="2"/>
  <c r="B72" i="2"/>
  <c r="D2" i="2"/>
  <c r="D38" i="2" s="1"/>
  <c r="Q36" i="2"/>
  <c r="K36" i="2"/>
  <c r="M36" i="2" s="1"/>
  <c r="O36" i="2" s="1"/>
  <c r="Q35" i="2"/>
  <c r="K35" i="2"/>
  <c r="M35" i="2" s="1"/>
  <c r="O35" i="2" s="1"/>
  <c r="Q34" i="2"/>
  <c r="K34" i="2"/>
  <c r="M34" i="2" s="1"/>
  <c r="O34" i="2" s="1"/>
  <c r="Q33" i="2"/>
  <c r="K33" i="2"/>
  <c r="M33" i="2" s="1"/>
  <c r="O33" i="2" s="1"/>
  <c r="Q32" i="2"/>
  <c r="K32" i="2"/>
  <c r="M32" i="2" s="1"/>
  <c r="O32" i="2" s="1"/>
  <c r="Q31" i="2"/>
  <c r="K31" i="2"/>
  <c r="M31" i="2" s="1"/>
  <c r="O31" i="2" s="1"/>
  <c r="Q30" i="2"/>
  <c r="K30" i="2"/>
  <c r="M30" i="2" s="1"/>
  <c r="O30" i="2" s="1"/>
  <c r="Q29" i="2"/>
  <c r="K29" i="2"/>
  <c r="M29" i="2" s="1"/>
  <c r="O29" i="2" s="1"/>
  <c r="Q28" i="2"/>
  <c r="K28" i="2"/>
  <c r="M28" i="2" s="1"/>
  <c r="O28" i="2" s="1"/>
  <c r="Q27" i="2"/>
  <c r="K27" i="2"/>
  <c r="M27" i="2" s="1"/>
  <c r="O27" i="2" s="1"/>
  <c r="Q24" i="2"/>
  <c r="K24" i="2"/>
  <c r="M24" i="2" s="1"/>
  <c r="O24" i="2" s="1"/>
  <c r="Q23" i="2"/>
  <c r="K23" i="2"/>
  <c r="M23" i="2" s="1"/>
  <c r="O23" i="2" s="1"/>
  <c r="Q22" i="2"/>
  <c r="K22" i="2"/>
  <c r="M22" i="2" s="1"/>
  <c r="O22" i="2" s="1"/>
  <c r="Q21" i="2"/>
  <c r="K21" i="2"/>
  <c r="M21" i="2" s="1"/>
  <c r="O21" i="2" s="1"/>
  <c r="Q20" i="2"/>
  <c r="K20" i="2"/>
  <c r="M20" i="2" s="1"/>
  <c r="O20" i="2" s="1"/>
  <c r="Q19" i="2"/>
  <c r="K19" i="2"/>
  <c r="M19" i="2" s="1"/>
  <c r="O19" i="2" s="1"/>
  <c r="Q18" i="2"/>
  <c r="K18" i="2"/>
  <c r="M18" i="2" s="1"/>
  <c r="O18" i="2" s="1"/>
  <c r="Q17" i="2"/>
  <c r="K17" i="2"/>
  <c r="M17" i="2" s="1"/>
  <c r="O17" i="2" s="1"/>
  <c r="Q16" i="2"/>
  <c r="K16" i="2"/>
  <c r="M16" i="2" s="1"/>
  <c r="O16" i="2" s="1"/>
  <c r="Q15" i="2"/>
  <c r="K15" i="2"/>
  <c r="M15" i="2" s="1"/>
  <c r="O15" i="2" s="1"/>
  <c r="K4" i="2"/>
  <c r="M4" i="2" s="1"/>
  <c r="O4" i="2" s="1"/>
  <c r="Q4" i="2"/>
  <c r="K5" i="2"/>
  <c r="M5" i="2" s="1"/>
  <c r="O5" i="2" s="1"/>
  <c r="Q5" i="2"/>
  <c r="K6" i="2"/>
  <c r="M6" i="2" s="1"/>
  <c r="O6" i="2" s="1"/>
  <c r="Q6" i="2"/>
  <c r="K7" i="2"/>
  <c r="M7" i="2" s="1"/>
  <c r="O7" i="2" s="1"/>
  <c r="Q7" i="2"/>
  <c r="K8" i="2"/>
  <c r="M8" i="2" s="1"/>
  <c r="O8" i="2" s="1"/>
  <c r="Q8" i="2"/>
  <c r="K9" i="2"/>
  <c r="M9" i="2" s="1"/>
  <c r="O9" i="2" s="1"/>
  <c r="Q9" i="2"/>
  <c r="K10" i="2"/>
  <c r="M10" i="2" s="1"/>
  <c r="O10" i="2" s="1"/>
  <c r="Q10" i="2"/>
  <c r="K11" i="2"/>
  <c r="M11" i="2" s="1"/>
  <c r="O11" i="2" s="1"/>
  <c r="Q11" i="2"/>
  <c r="K12" i="2"/>
  <c r="M12" i="2" s="1"/>
  <c r="O12" i="2" s="1"/>
  <c r="Q12" i="2"/>
  <c r="F16" i="1"/>
  <c r="K3" i="2"/>
  <c r="M3" i="2" s="1"/>
  <c r="O3" i="2" s="1"/>
  <c r="Q3" i="2"/>
  <c r="F5" i="1"/>
  <c r="F6" i="1" s="1"/>
  <c r="F7" i="1" s="1"/>
  <c r="I2" i="1" s="1"/>
  <c r="C63" i="4" l="1"/>
  <c r="C55" i="4"/>
  <c r="C59" i="4"/>
  <c r="C67" i="4"/>
  <c r="C69" i="4"/>
  <c r="C51" i="4"/>
  <c r="D3" i="4"/>
  <c r="D39" i="4" s="1"/>
  <c r="C3" i="2"/>
  <c r="C39" i="2" s="1"/>
  <c r="D7" i="4"/>
  <c r="D43" i="4" s="1"/>
  <c r="C43" i="4"/>
  <c r="D11" i="4"/>
  <c r="D47" i="4" s="1"/>
  <c r="C47" i="4"/>
  <c r="I6" i="3"/>
  <c r="G5" i="3" s="1"/>
  <c r="F7" i="3"/>
  <c r="G8" i="3" s="1"/>
  <c r="C15" i="2"/>
  <c r="C51" i="2" s="1"/>
  <c r="C16" i="2"/>
  <c r="C52" i="2" s="1"/>
  <c r="C17" i="2"/>
  <c r="C53" i="2" s="1"/>
  <c r="C18" i="2"/>
  <c r="C54" i="2" s="1"/>
  <c r="C19" i="2"/>
  <c r="C55" i="2" s="1"/>
  <c r="C20" i="2"/>
  <c r="C56" i="2" s="1"/>
  <c r="C21" i="2"/>
  <c r="C57" i="2" s="1"/>
  <c r="C22" i="2"/>
  <c r="C58" i="2" s="1"/>
  <c r="C23" i="2"/>
  <c r="C59" i="2" s="1"/>
  <c r="C24" i="2"/>
  <c r="C60" i="2" s="1"/>
  <c r="C27" i="2"/>
  <c r="C63" i="2" s="1"/>
  <c r="C28" i="2"/>
  <c r="C64" i="2" s="1"/>
  <c r="C29" i="2"/>
  <c r="C65" i="2" s="1"/>
  <c r="C30" i="2"/>
  <c r="C66" i="2" s="1"/>
  <c r="C31" i="2"/>
  <c r="C67" i="2" s="1"/>
  <c r="C32" i="2"/>
  <c r="C68" i="2" s="1"/>
  <c r="C33" i="2"/>
  <c r="C69" i="2" s="1"/>
  <c r="C34" i="2"/>
  <c r="C70" i="2" s="1"/>
  <c r="C35" i="2"/>
  <c r="C71" i="2" s="1"/>
  <c r="C36" i="2"/>
  <c r="C72" i="2" s="1"/>
  <c r="C12" i="2"/>
  <c r="C48" i="2" s="1"/>
  <c r="C11" i="2"/>
  <c r="C47" i="2" s="1"/>
  <c r="C10" i="2"/>
  <c r="C46" i="2" s="1"/>
  <c r="C9" i="2"/>
  <c r="C45" i="2" s="1"/>
  <c r="C8" i="2"/>
  <c r="C44" i="2" s="1"/>
  <c r="C7" i="2"/>
  <c r="C43" i="2" s="1"/>
  <c r="C6" i="2"/>
  <c r="C42" i="2" s="1"/>
  <c r="C5" i="2"/>
  <c r="C41" i="2" s="1"/>
  <c r="C4" i="2"/>
  <c r="C40" i="2" s="1"/>
  <c r="G9" i="1"/>
  <c r="G8" i="1"/>
  <c r="G9" i="3" l="1"/>
  <c r="H7" i="3"/>
  <c r="I2" i="3" s="1"/>
  <c r="F8" i="3" s="1"/>
  <c r="D4" i="2"/>
  <c r="D40" i="2" s="1"/>
  <c r="D6" i="2"/>
  <c r="D42" i="2" s="1"/>
  <c r="D8" i="2"/>
  <c r="D44" i="2" s="1"/>
  <c r="D10" i="2"/>
  <c r="D46" i="2" s="1"/>
  <c r="D12" i="2"/>
  <c r="D48" i="2" s="1"/>
  <c r="D35" i="2"/>
  <c r="D71" i="2" s="1"/>
  <c r="D33" i="2"/>
  <c r="D69" i="2" s="1"/>
  <c r="D31" i="2"/>
  <c r="D67" i="2" s="1"/>
  <c r="D29" i="2"/>
  <c r="D65" i="2" s="1"/>
  <c r="D27" i="2"/>
  <c r="D63" i="2" s="1"/>
  <c r="D23" i="2"/>
  <c r="D59" i="2" s="1"/>
  <c r="D21" i="2"/>
  <c r="D57" i="2" s="1"/>
  <c r="D19" i="2"/>
  <c r="D55" i="2" s="1"/>
  <c r="D17" i="2"/>
  <c r="D53" i="2" s="1"/>
  <c r="D15" i="2"/>
  <c r="D51" i="2" s="1"/>
  <c r="D3" i="2"/>
  <c r="D39" i="2" s="1"/>
  <c r="D5" i="2"/>
  <c r="D41" i="2" s="1"/>
  <c r="D7" i="2"/>
  <c r="D43" i="2" s="1"/>
  <c r="D9" i="2"/>
  <c r="D45" i="2" s="1"/>
  <c r="D11" i="2"/>
  <c r="D47" i="2" s="1"/>
  <c r="D36" i="2"/>
  <c r="D72" i="2" s="1"/>
  <c r="D34" i="2"/>
  <c r="D70" i="2" s="1"/>
  <c r="D32" i="2"/>
  <c r="D68" i="2" s="1"/>
  <c r="D30" i="2"/>
  <c r="D66" i="2" s="1"/>
  <c r="D28" i="2"/>
  <c r="D64" i="2" s="1"/>
  <c r="D24" i="2"/>
  <c r="D60" i="2" s="1"/>
  <c r="D22" i="2"/>
  <c r="D58" i="2" s="1"/>
  <c r="D20" i="2"/>
  <c r="D56" i="2" s="1"/>
  <c r="D18" i="2"/>
  <c r="D54" i="2" s="1"/>
  <c r="D16" i="2"/>
  <c r="D52" i="2" s="1"/>
  <c r="F8" i="1"/>
  <c r="E9" i="1"/>
  <c r="F9" i="1"/>
  <c r="F9" i="3" l="1"/>
  <c r="E9" i="3"/>
</calcChain>
</file>

<file path=xl/sharedStrings.xml><?xml version="1.0" encoding="utf-8"?>
<sst xmlns="http://schemas.openxmlformats.org/spreadsheetml/2006/main" count="510" uniqueCount="43">
  <si>
    <t>min</t>
  </si>
  <si>
    <t>max</t>
  </si>
  <si>
    <t>Le nombre</t>
  </si>
  <si>
    <t>Quel est le chiffre des</t>
  </si>
  <si>
    <t>Combien y a-t-il de</t>
  </si>
  <si>
    <t>tirage aléatoire dans une liste :</t>
  </si>
  <si>
    <t>A quel chiffre s'intéresse-t-on?</t>
  </si>
  <si>
    <t xml:space="preserve"> </t>
  </si>
  <si>
    <t>Le nombre de chiffres du nombre</t>
  </si>
  <si>
    <t>Le nombre tiré :</t>
  </si>
  <si>
    <t>Le nombre de chiffres du nombre :</t>
  </si>
  <si>
    <t>A quel chiffre s'intéresse-t-on ?</t>
  </si>
  <si>
    <t>Combien y a-t-il d'</t>
  </si>
  <si>
    <t>Question :</t>
  </si>
  <si>
    <t>unités d'unités</t>
  </si>
  <si>
    <t>dizaines d'unités</t>
  </si>
  <si>
    <t>centaines d'unités</t>
  </si>
  <si>
    <t>unités de mille</t>
  </si>
  <si>
    <t>dizaines de mille</t>
  </si>
  <si>
    <t>centaines de mille</t>
  </si>
  <si>
    <t>unités de millions</t>
  </si>
  <si>
    <t>dizaines de millions</t>
  </si>
  <si>
    <t>centaines de millions</t>
  </si>
  <si>
    <t>unités de milliards</t>
  </si>
  <si>
    <t>dizaines de milliards</t>
  </si>
  <si>
    <t>centaines de milliards</t>
  </si>
  <si>
    <t>A</t>
  </si>
  <si>
    <t>B</t>
  </si>
  <si>
    <t>C</t>
  </si>
  <si>
    <t>Déterminer la valeur de chacun des chiffres composant l'écriture d'un nombre entier en fonction de sa position.</t>
  </si>
  <si>
    <t>Changer la valeur des bornes inférieure et supérieure en respectant : borne inférieure &lt; borne supérieure.
Recréez un nouvel exercice avec la touche F9 du clavier.</t>
  </si>
  <si>
    <t>millièmes</t>
  </si>
  <si>
    <t>centièmes</t>
  </si>
  <si>
    <t>dixièmes</t>
  </si>
  <si>
    <t>Où sera la virgule?</t>
  </si>
  <si>
    <t>partie décimale</t>
  </si>
  <si>
    <t>Donc rang n°</t>
  </si>
  <si>
    <t>place de la virgule</t>
  </si>
  <si>
    <t>le nombre transformé</t>
  </si>
  <si>
    <t>rang du mot tiré</t>
  </si>
  <si>
    <t>Recréez un nouvel exercice avec la touche F9 du clavier.</t>
  </si>
  <si>
    <t>Déterminer la valeur de chacun des chiffres composant l'écriture d'un nombre décimal en fonction de sa position.</t>
  </si>
  <si>
    <t>Ces exercices se limitent à 3 chiffres maximum après la virgule.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</si>
</sst>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_ ;\-#,##0\ "/>
    <numFmt numFmtId="166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Segoe U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right" vertical="center"/>
    </xf>
    <xf numFmtId="3" fontId="0" fillId="0" borderId="0" xfId="1" applyNumberFormat="1" applyFont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0" borderId="0" xfId="1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164" fontId="0" fillId="0" borderId="0" xfId="1" applyNumberFormat="1" applyFont="1" applyAlignment="1">
      <alignment horizontal="left" vertical="center"/>
    </xf>
    <xf numFmtId="0" fontId="0" fillId="0" borderId="1" xfId="0" applyBorder="1"/>
    <xf numFmtId="3" fontId="0" fillId="0" borderId="0" xfId="1" applyNumberFormat="1" applyFont="1"/>
    <xf numFmtId="0" fontId="0" fillId="0" borderId="1" xfId="0" applyBorder="1" applyAlignment="1" applyProtection="1">
      <alignment horizontal="left" vertical="center"/>
      <protection hidden="1"/>
    </xf>
    <xf numFmtId="3" fontId="0" fillId="0" borderId="1" xfId="1" applyNumberFormat="1" applyFont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3" fontId="0" fillId="0" borderId="1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3" fontId="3" fillId="0" borderId="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3" fontId="5" fillId="0" borderId="3" xfId="0" applyNumberFormat="1" applyFont="1" applyBorder="1" applyAlignment="1" applyProtection="1">
      <alignment horizontal="right" vertical="center"/>
      <protection hidden="1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right"/>
    </xf>
    <xf numFmtId="0" fontId="0" fillId="0" borderId="4" xfId="0" applyBorder="1"/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  <protection hidden="1"/>
    </xf>
    <xf numFmtId="0" fontId="6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66" fontId="0" fillId="0" borderId="0" xfId="1" applyNumberFormat="1" applyFont="1" applyAlignment="1">
      <alignment horizontal="left" vertical="center"/>
    </xf>
    <xf numFmtId="166" fontId="0" fillId="0" borderId="0" xfId="1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17"/>
  <sheetViews>
    <sheetView workbookViewId="0">
      <selection activeCell="B8" sqref="B8:B10"/>
    </sheetView>
  </sheetViews>
  <sheetFormatPr baseColWidth="10" defaultRowHeight="14.4" x14ac:dyDescent="0.3"/>
  <cols>
    <col min="1" max="1" width="3" bestFit="1" customWidth="1"/>
    <col min="2" max="2" width="22.109375" bestFit="1" customWidth="1"/>
    <col min="5" max="5" width="30.88671875" bestFit="1" customWidth="1"/>
    <col min="6" max="6" width="15.5546875" bestFit="1" customWidth="1"/>
    <col min="9" max="9" width="28.6640625" bestFit="1" customWidth="1"/>
  </cols>
  <sheetData>
    <row r="1" spans="1:9" x14ac:dyDescent="0.3">
      <c r="I1" s="3" t="s">
        <v>5</v>
      </c>
    </row>
    <row r="2" spans="1:9" x14ac:dyDescent="0.3">
      <c r="A2">
        <v>1</v>
      </c>
      <c r="B2" t="s">
        <v>14</v>
      </c>
      <c r="E2" t="s">
        <v>0</v>
      </c>
      <c r="F2">
        <v>10</v>
      </c>
      <c r="I2" s="4" t="str">
        <f ca="1">INDEX($B$2:$B$13,$F$7)</f>
        <v>unités de mille</v>
      </c>
    </row>
    <row r="3" spans="1:9" x14ac:dyDescent="0.3">
      <c r="A3">
        <v>2</v>
      </c>
      <c r="B3" t="s">
        <v>15</v>
      </c>
      <c r="E3" t="s">
        <v>1</v>
      </c>
      <c r="F3" s="2">
        <v>1000000</v>
      </c>
    </row>
    <row r="4" spans="1:9" x14ac:dyDescent="0.3">
      <c r="A4">
        <v>3</v>
      </c>
      <c r="B4" t="s">
        <v>16</v>
      </c>
    </row>
    <row r="5" spans="1:9" x14ac:dyDescent="0.3">
      <c r="A5">
        <v>4</v>
      </c>
      <c r="B5" t="s">
        <v>17</v>
      </c>
      <c r="E5" t="s">
        <v>2</v>
      </c>
      <c r="F5" s="5">
        <f ca="1">RANDBETWEEN(F2,F3)</f>
        <v>734597</v>
      </c>
    </row>
    <row r="6" spans="1:9" x14ac:dyDescent="0.3">
      <c r="A6">
        <v>5</v>
      </c>
      <c r="B6" t="s">
        <v>18</v>
      </c>
      <c r="E6" t="s">
        <v>8</v>
      </c>
      <c r="F6" s="7">
        <f ca="1">LEN(F5)</f>
        <v>6</v>
      </c>
    </row>
    <row r="7" spans="1:9" x14ac:dyDescent="0.3">
      <c r="A7">
        <v>6</v>
      </c>
      <c r="B7" t="s">
        <v>19</v>
      </c>
      <c r="D7" t="s">
        <v>7</v>
      </c>
      <c r="E7" t="s">
        <v>6</v>
      </c>
      <c r="F7" s="6">
        <f ca="1">INT(RAND()*($F$6)+1)</f>
        <v>4</v>
      </c>
    </row>
    <row r="8" spans="1:9" x14ac:dyDescent="0.3">
      <c r="A8">
        <v>7</v>
      </c>
      <c r="B8" t="s">
        <v>20</v>
      </c>
      <c r="E8" s="1" t="s">
        <v>3</v>
      </c>
      <c r="F8" t="str">
        <f ca="1">$I$2</f>
        <v>unités de mille</v>
      </c>
      <c r="G8" t="str">
        <f ca="1">MID($F$5,1+$F$6-$F$7,1)</f>
        <v>4</v>
      </c>
    </row>
    <row r="9" spans="1:9" x14ac:dyDescent="0.3">
      <c r="A9">
        <v>8</v>
      </c>
      <c r="B9" t="s">
        <v>21</v>
      </c>
      <c r="E9" s="1" t="str">
        <f ca="1">IF(OR($I$2=$B$2,$I$2=$B$5,$I$2=$B$8,$I$2=$B$11),B16,B17)</f>
        <v>Combien y a-t-il d'</v>
      </c>
      <c r="F9" t="str">
        <f ca="1">$I$2</f>
        <v>unités de mille</v>
      </c>
      <c r="G9" s="10">
        <f ca="1">(LEFT($F$5,1+$F$6-$F$7))*1</f>
        <v>734</v>
      </c>
    </row>
    <row r="10" spans="1:9" x14ac:dyDescent="0.3">
      <c r="A10">
        <v>9</v>
      </c>
      <c r="B10" t="s">
        <v>22</v>
      </c>
    </row>
    <row r="11" spans="1:9" x14ac:dyDescent="0.3">
      <c r="A11">
        <v>10</v>
      </c>
      <c r="B11" t="s">
        <v>23</v>
      </c>
    </row>
    <row r="12" spans="1:9" x14ac:dyDescent="0.3">
      <c r="A12">
        <v>11</v>
      </c>
      <c r="B12" t="s">
        <v>24</v>
      </c>
    </row>
    <row r="13" spans="1:9" x14ac:dyDescent="0.3">
      <c r="A13">
        <v>12</v>
      </c>
      <c r="B13" t="s">
        <v>25</v>
      </c>
    </row>
    <row r="15" spans="1:9" x14ac:dyDescent="0.3">
      <c r="A15" s="11">
        <v>1</v>
      </c>
      <c r="B15" s="9" t="s">
        <v>3</v>
      </c>
      <c r="F15">
        <v>238679</v>
      </c>
    </row>
    <row r="16" spans="1:9" x14ac:dyDescent="0.3">
      <c r="A16" s="31">
        <v>2</v>
      </c>
      <c r="B16" s="9" t="s">
        <v>12</v>
      </c>
      <c r="F16" s="12">
        <f>VALUE(F15)</f>
        <v>238679</v>
      </c>
    </row>
    <row r="17" spans="1:2" x14ac:dyDescent="0.3">
      <c r="A17" s="31"/>
      <c r="B17" s="9" t="s">
        <v>4</v>
      </c>
    </row>
  </sheetData>
  <mergeCells count="1">
    <mergeCell ref="A16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17"/>
  <sheetViews>
    <sheetView workbookViewId="0">
      <selection activeCell="H7" sqref="H7"/>
    </sheetView>
  </sheetViews>
  <sheetFormatPr baseColWidth="10" defaultRowHeight="14.4" x14ac:dyDescent="0.3"/>
  <cols>
    <col min="1" max="1" width="3" bestFit="1" customWidth="1"/>
    <col min="2" max="2" width="22.109375" bestFit="1" customWidth="1"/>
    <col min="5" max="5" width="30.88671875" bestFit="1" customWidth="1"/>
    <col min="6" max="7" width="15.5546875" bestFit="1" customWidth="1"/>
    <col min="9" max="9" width="28.6640625" bestFit="1" customWidth="1"/>
  </cols>
  <sheetData>
    <row r="1" spans="1:9" x14ac:dyDescent="0.3">
      <c r="I1" s="3" t="s">
        <v>5</v>
      </c>
    </row>
    <row r="2" spans="1:9" x14ac:dyDescent="0.3">
      <c r="A2">
        <v>1</v>
      </c>
      <c r="B2" t="s">
        <v>31</v>
      </c>
      <c r="E2" s="28" t="s">
        <v>0</v>
      </c>
      <c r="F2" s="38">
        <v>1000</v>
      </c>
      <c r="I2" s="4" t="str">
        <f ca="1">INDEX($B$2:$B$13,$H$7)</f>
        <v>dizaines d'unités</v>
      </c>
    </row>
    <row r="3" spans="1:9" ht="15" thickBot="1" x14ac:dyDescent="0.35">
      <c r="A3">
        <v>2</v>
      </c>
      <c r="B3" t="s">
        <v>32</v>
      </c>
      <c r="E3" s="28" t="s">
        <v>1</v>
      </c>
      <c r="F3" s="37">
        <v>9999</v>
      </c>
    </row>
    <row r="4" spans="1:9" x14ac:dyDescent="0.3">
      <c r="A4">
        <v>3</v>
      </c>
      <c r="B4" t="s">
        <v>33</v>
      </c>
      <c r="G4" s="35" t="s">
        <v>35</v>
      </c>
    </row>
    <row r="5" spans="1:9" ht="17.399999999999999" thickBot="1" x14ac:dyDescent="0.35">
      <c r="A5">
        <v>4</v>
      </c>
      <c r="B5" t="s">
        <v>14</v>
      </c>
      <c r="E5" s="28" t="s">
        <v>2</v>
      </c>
      <c r="F5" s="5">
        <f ca="1">(RANDBETWEEN(F2,F3))</f>
        <v>5402</v>
      </c>
      <c r="G5" s="36">
        <f ca="1">MOD(ABS(I6),1)</f>
        <v>2.0000000000003126E-2</v>
      </c>
    </row>
    <row r="6" spans="1:9" ht="15" thickBot="1" x14ac:dyDescent="0.35">
      <c r="A6">
        <v>5</v>
      </c>
      <c r="B6" t="s">
        <v>15</v>
      </c>
      <c r="E6" t="s">
        <v>8</v>
      </c>
      <c r="F6" s="27">
        <f ca="1">LEN(F5)</f>
        <v>4</v>
      </c>
      <c r="G6" s="29" t="s">
        <v>34</v>
      </c>
      <c r="H6" s="30">
        <f ca="1">RANDBETWEEN(1,3)</f>
        <v>2</v>
      </c>
      <c r="I6" t="str">
        <f ca="1">TEXT(LEFT(F5,F6-H6)&amp;","&amp;MID(F5,F6-H6+1,F6),"### ###,0##")</f>
        <v>54,02</v>
      </c>
    </row>
    <row r="7" spans="1:9" x14ac:dyDescent="0.3">
      <c r="A7">
        <v>6</v>
      </c>
      <c r="B7" t="s">
        <v>16</v>
      </c>
      <c r="D7" t="s">
        <v>7</v>
      </c>
      <c r="E7" t="s">
        <v>6</v>
      </c>
      <c r="F7" s="6">
        <f ca="1">RANDBETWEEN(1,F6)</f>
        <v>4</v>
      </c>
      <c r="G7" t="s">
        <v>36</v>
      </c>
      <c r="H7" s="40">
        <f ca="1">F7+3-H6</f>
        <v>5</v>
      </c>
    </row>
    <row r="8" spans="1:9" x14ac:dyDescent="0.3">
      <c r="A8">
        <v>7</v>
      </c>
      <c r="B8" t="s">
        <v>17</v>
      </c>
      <c r="E8" s="1" t="s">
        <v>3</v>
      </c>
      <c r="F8" t="str">
        <f ca="1">$I$2</f>
        <v>dizaines d'unités</v>
      </c>
      <c r="G8" t="str">
        <f ca="1">MID($F$5,($F$6-$F$7)+1,1)</f>
        <v>5</v>
      </c>
    </row>
    <row r="9" spans="1:9" x14ac:dyDescent="0.3">
      <c r="A9">
        <v>8</v>
      </c>
      <c r="B9" t="s">
        <v>18</v>
      </c>
      <c r="E9" s="1" t="str">
        <f ca="1">IF(OR($I$2=$B$2,$I$2=$B$5,$I$2=$B$8,$I$2=$B$11),B16,B17)</f>
        <v>Combien y a-t-il de</v>
      </c>
      <c r="F9" t="str">
        <f ca="1">$I$2</f>
        <v>dizaines d'unités</v>
      </c>
      <c r="G9" s="10" t="str">
        <f ca="1">(LEFT($F$5,1+$F$6-$F$7))</f>
        <v>5</v>
      </c>
    </row>
    <row r="10" spans="1:9" x14ac:dyDescent="0.3">
      <c r="A10">
        <v>9</v>
      </c>
      <c r="B10" t="s">
        <v>19</v>
      </c>
    </row>
    <row r="11" spans="1:9" x14ac:dyDescent="0.3">
      <c r="A11">
        <v>10</v>
      </c>
      <c r="B11" t="s">
        <v>20</v>
      </c>
    </row>
    <row r="12" spans="1:9" x14ac:dyDescent="0.3">
      <c r="A12">
        <v>11</v>
      </c>
      <c r="B12" t="s">
        <v>21</v>
      </c>
    </row>
    <row r="13" spans="1:9" x14ac:dyDescent="0.3">
      <c r="A13">
        <v>12</v>
      </c>
      <c r="B13" t="s">
        <v>22</v>
      </c>
    </row>
    <row r="15" spans="1:9" x14ac:dyDescent="0.3">
      <c r="A15" s="11">
        <v>1</v>
      </c>
      <c r="B15" s="9" t="s">
        <v>3</v>
      </c>
      <c r="F15">
        <v>238679</v>
      </c>
    </row>
    <row r="16" spans="1:9" x14ac:dyDescent="0.3">
      <c r="A16" s="31">
        <v>2</v>
      </c>
      <c r="B16" s="9" t="s">
        <v>12</v>
      </c>
      <c r="F16" s="12">
        <f>VALUE(F15)</f>
        <v>238679</v>
      </c>
    </row>
    <row r="17" spans="1:2" x14ac:dyDescent="0.3">
      <c r="A17" s="31"/>
      <c r="B17" s="9" t="s">
        <v>4</v>
      </c>
    </row>
  </sheetData>
  <mergeCells count="1">
    <mergeCell ref="A16:A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R72"/>
  <sheetViews>
    <sheetView showGridLines="0" zoomScaleNormal="100" workbookViewId="0">
      <selection activeCell="G3" sqref="G3"/>
    </sheetView>
  </sheetViews>
  <sheetFormatPr baseColWidth="10" defaultColWidth="11.44140625" defaultRowHeight="21.9" customHeight="1" x14ac:dyDescent="0.3"/>
  <cols>
    <col min="1" max="1" width="3.109375" style="16" customWidth="1"/>
    <col min="2" max="2" width="4.88671875" style="18" bestFit="1" customWidth="1"/>
    <col min="3" max="3" width="70.88671875" style="16" customWidth="1"/>
    <col min="4" max="4" width="22.33203125" style="16" customWidth="1"/>
    <col min="5" max="5" width="2.88671875" style="16" customWidth="1"/>
    <col min="6" max="6" width="5.109375" style="16" bestFit="1" customWidth="1"/>
    <col min="7" max="7" width="16.6640625" style="16" bestFit="1" customWidth="1"/>
    <col min="8" max="8" width="5.5546875" style="16" bestFit="1" customWidth="1"/>
    <col min="9" max="9" width="20" style="16" customWidth="1"/>
    <col min="10" max="10" width="16.5546875" style="17" hidden="1" customWidth="1"/>
    <col min="11" max="11" width="13.33203125" style="17" hidden="1" customWidth="1"/>
    <col min="12" max="12" width="35.44140625" style="17" hidden="1" customWidth="1"/>
    <col min="13" max="13" width="3" style="17" hidden="1" customWidth="1"/>
    <col min="14" max="14" width="32.6640625" style="17" hidden="1" customWidth="1"/>
    <col min="15" max="15" width="3" style="17" hidden="1" customWidth="1"/>
    <col min="16" max="16" width="11.5546875" style="17" hidden="1" customWidth="1"/>
    <col min="17" max="17" width="2.6640625" style="17" hidden="1" customWidth="1"/>
    <col min="18" max="18" width="18.5546875" style="17" hidden="1" customWidth="1"/>
    <col min="19" max="16384" width="11.44140625" style="16"/>
  </cols>
  <sheetData>
    <row r="1" spans="1:17" ht="33" customHeight="1" x14ac:dyDescent="0.3">
      <c r="A1" s="32" t="s">
        <v>29</v>
      </c>
      <c r="B1" s="32"/>
      <c r="C1" s="32"/>
      <c r="D1" s="32"/>
      <c r="F1" s="33" t="s">
        <v>30</v>
      </c>
      <c r="G1" s="33"/>
      <c r="H1" s="33"/>
      <c r="I1" s="33"/>
    </row>
    <row r="2" spans="1:17" ht="23.1" customHeight="1" x14ac:dyDescent="0.3">
      <c r="A2" s="20" t="s">
        <v>26</v>
      </c>
      <c r="B2" s="21"/>
      <c r="C2" s="22"/>
      <c r="D2" s="23" t="str">
        <f ca="1">CONCATENATE("Série ",INT(RAND()*1000))</f>
        <v>Série 306</v>
      </c>
      <c r="F2" s="34"/>
      <c r="G2" s="34"/>
      <c r="H2" s="34"/>
      <c r="I2" s="34"/>
    </row>
    <row r="3" spans="1:17" ht="23.1" customHeight="1" x14ac:dyDescent="0.3">
      <c r="A3" s="17"/>
      <c r="B3" s="21">
        <v>1</v>
      </c>
      <c r="C3" s="22" t="str">
        <f ca="1">IF(Q3=2,
 IF(OR(O3=1,O3=4,O3=7,O3=10),
    CONCATENATE("Combien y a-t-il d'",INDEX(entiers!$B$2:$B$13,O3)," dans ",TEXT(K3,"### ###")," ?"),
    CONCATENATE("Combien y a-t-il de ",INDEX(entiers!$B$2:$B$13,O3)," dans ",TEXT(K3,"### ###")," ?")),
 CONCATENATE("Quel est le chiffre des ",INDEX(entiers!$B$2:$B$13,O3)," dans ",TEXT(K3,"### ###")," ?"))</f>
        <v>Quel est le chiffre des centaines de millions dans 25 237 431 760 ?</v>
      </c>
      <c r="D3" s="24" t="str">
        <f ca="1">TEXT(IF(LEFT(C3,1)="Q",MID(K3,1+M3-O3,1),LEFT(K3,1+M3-O3)),"### ##0")</f>
        <v>2</v>
      </c>
      <c r="F3" s="8" t="s">
        <v>0</v>
      </c>
      <c r="G3" s="19">
        <v>100000000</v>
      </c>
      <c r="H3" s="8" t="s">
        <v>1</v>
      </c>
      <c r="I3" s="19">
        <v>100000000000</v>
      </c>
      <c r="J3" s="13" t="s">
        <v>9</v>
      </c>
      <c r="K3" s="14">
        <f ca="1">(RANDBETWEEN(G3,I3))*1</f>
        <v>25237431760</v>
      </c>
      <c r="L3" s="13" t="s">
        <v>10</v>
      </c>
      <c r="M3" s="15">
        <f ca="1">LEN(K3)</f>
        <v>11</v>
      </c>
      <c r="N3" s="13" t="s">
        <v>11</v>
      </c>
      <c r="O3" s="15">
        <f ca="1">INT(RAND()*(M3)+1)</f>
        <v>9</v>
      </c>
      <c r="P3" s="17" t="s">
        <v>13</v>
      </c>
      <c r="Q3" s="17">
        <f ca="1">INT(RAND()*2)+1</f>
        <v>1</v>
      </c>
    </row>
    <row r="4" spans="1:17" ht="23.1" customHeight="1" x14ac:dyDescent="0.3">
      <c r="A4" s="17"/>
      <c r="B4" s="21">
        <v>2</v>
      </c>
      <c r="C4" s="22" t="str">
        <f ca="1">IF(Q4=2,
 IF(OR(O4=1,O4=4,O4=7,O4=10),
    CONCATENATE("Combien y a-t-il d'",INDEX(entiers!$B$2:$B$13,O4)," dans ",TEXT(K4,"### ###")," ?"),
    CONCATENATE("Combien y a-t-il de ",INDEX(entiers!$B$2:$B$13,O4)," dans ",TEXT(K4,"### ###")," ?")),
 CONCATENATE("Quel est le chiffre des ",INDEX(entiers!$B$2:$B$13,O4)," dans ",TEXT(K4,"### ###")," ?"))</f>
        <v>Quel est le chiffre des unités d'unités dans 70 507 365 571 ?</v>
      </c>
      <c r="D4" s="24" t="str">
        <f t="shared" ref="D4:D12" ca="1" si="0">TEXT(IF(LEFT(C4,1)="Q",MID(K4,1+M4-O4,1),LEFT(K4,1+M4-O4)),"### ##0")</f>
        <v>1</v>
      </c>
      <c r="F4" s="8" t="s">
        <v>0</v>
      </c>
      <c r="G4" s="19">
        <v>100000000</v>
      </c>
      <c r="H4" s="8" t="s">
        <v>1</v>
      </c>
      <c r="I4" s="19">
        <v>100000000000</v>
      </c>
      <c r="J4" s="13" t="s">
        <v>9</v>
      </c>
      <c r="K4" s="14">
        <f t="shared" ref="K4:K12" ca="1" si="1">(RANDBETWEEN(G4,I4))*1</f>
        <v>70507365571</v>
      </c>
      <c r="L4" s="13" t="s">
        <v>10</v>
      </c>
      <c r="M4" s="15">
        <f t="shared" ref="M4:M12" ca="1" si="2">LEN(K4)</f>
        <v>11</v>
      </c>
      <c r="N4" s="13" t="s">
        <v>11</v>
      </c>
      <c r="O4" s="15">
        <f t="shared" ref="O4:O12" ca="1" si="3">INT(RAND()*(M4)+1)</f>
        <v>1</v>
      </c>
      <c r="P4" s="17" t="s">
        <v>13</v>
      </c>
      <c r="Q4" s="17">
        <f t="shared" ref="Q4:Q12" ca="1" si="4">INT(RAND()*2)+1</f>
        <v>1</v>
      </c>
    </row>
    <row r="5" spans="1:17" ht="23.1" customHeight="1" x14ac:dyDescent="0.3">
      <c r="A5" s="17"/>
      <c r="B5" s="21">
        <v>3</v>
      </c>
      <c r="C5" s="22" t="str">
        <f ca="1">IF(Q5=2,
 IF(OR(O5=1,O5=4,O5=7,O5=10),
    CONCATENATE("Combien y a-t-il d'",INDEX(entiers!$B$2:$B$13,O5)," dans ",TEXT(K5,"### ###")," ?"),
    CONCATENATE("Combien y a-t-il de ",INDEX(entiers!$B$2:$B$13,O5)," dans ",TEXT(K5,"### ###")," ?")),
 CONCATENATE("Quel est le chiffre des ",INDEX(entiers!$B$2:$B$13,O5)," dans ",TEXT(K5,"### ###")," ?"))</f>
        <v>Combien y a-t-il d'unités de mille dans 54 638 476 477 ?</v>
      </c>
      <c r="D5" s="24" t="str">
        <f t="shared" ca="1" si="0"/>
        <v>54 638 476</v>
      </c>
      <c r="F5" s="8" t="s">
        <v>0</v>
      </c>
      <c r="G5" s="19">
        <v>100000000</v>
      </c>
      <c r="H5" s="8" t="s">
        <v>1</v>
      </c>
      <c r="I5" s="19">
        <v>100000000000</v>
      </c>
      <c r="J5" s="13" t="s">
        <v>9</v>
      </c>
      <c r="K5" s="14">
        <f t="shared" ca="1" si="1"/>
        <v>54638476477</v>
      </c>
      <c r="L5" s="13" t="s">
        <v>10</v>
      </c>
      <c r="M5" s="15">
        <f t="shared" ca="1" si="2"/>
        <v>11</v>
      </c>
      <c r="N5" s="13" t="s">
        <v>11</v>
      </c>
      <c r="O5" s="15">
        <f t="shared" ca="1" si="3"/>
        <v>4</v>
      </c>
      <c r="P5" s="17" t="s">
        <v>13</v>
      </c>
      <c r="Q5" s="17">
        <f t="shared" ca="1" si="4"/>
        <v>2</v>
      </c>
    </row>
    <row r="6" spans="1:17" ht="23.1" customHeight="1" x14ac:dyDescent="0.3">
      <c r="A6" s="17"/>
      <c r="B6" s="21">
        <v>4</v>
      </c>
      <c r="C6" s="22" t="str">
        <f ca="1">IF(Q6=2,
 IF(OR(O6=1,O6=4,O6=7,O6=10),
    CONCATENATE("Combien y a-t-il d'",INDEX(entiers!$B$2:$B$13,O6)," dans ",TEXT(K6,"### ###")," ?"),
    CONCATENATE("Combien y a-t-il de ",INDEX(entiers!$B$2:$B$13,O6)," dans ",TEXT(K6,"### ###")," ?")),
 CONCATENATE("Quel est le chiffre des ",INDEX(entiers!$B$2:$B$13,O6)," dans ",TEXT(K6,"### ###")," ?"))</f>
        <v>Quel est le chiffre des centaines d'unités dans 50 913 829 183 ?</v>
      </c>
      <c r="D6" s="24" t="str">
        <f t="shared" ca="1" si="0"/>
        <v>1</v>
      </c>
      <c r="F6" s="8" t="s">
        <v>0</v>
      </c>
      <c r="G6" s="19">
        <v>100000000</v>
      </c>
      <c r="H6" s="8" t="s">
        <v>1</v>
      </c>
      <c r="I6" s="19">
        <v>100000000000</v>
      </c>
      <c r="J6" s="13" t="s">
        <v>9</v>
      </c>
      <c r="K6" s="14">
        <f t="shared" ca="1" si="1"/>
        <v>50913829183</v>
      </c>
      <c r="L6" s="13" t="s">
        <v>10</v>
      </c>
      <c r="M6" s="15">
        <f t="shared" ca="1" si="2"/>
        <v>11</v>
      </c>
      <c r="N6" s="13" t="s">
        <v>11</v>
      </c>
      <c r="O6" s="15">
        <f t="shared" ca="1" si="3"/>
        <v>3</v>
      </c>
      <c r="P6" s="17" t="s">
        <v>13</v>
      </c>
      <c r="Q6" s="17">
        <f t="shared" ca="1" si="4"/>
        <v>1</v>
      </c>
    </row>
    <row r="7" spans="1:17" ht="23.1" customHeight="1" x14ac:dyDescent="0.3">
      <c r="A7" s="17"/>
      <c r="B7" s="21">
        <v>5</v>
      </c>
      <c r="C7" s="22" t="str">
        <f ca="1">IF(Q7=2,
 IF(OR(O7=1,O7=4,O7=7,O7=10),
    CONCATENATE("Combien y a-t-il d'",INDEX(entiers!$B$2:$B$13,O7)," dans ",TEXT(K7,"### ###")," ?"),
    CONCATENATE("Combien y a-t-il de ",INDEX(entiers!$B$2:$B$13,O7)," dans ",TEXT(K7,"### ###")," ?")),
 CONCATENATE("Quel est le chiffre des ",INDEX(entiers!$B$2:$B$13,O7)," dans ",TEXT(K7,"### ###")," ?"))</f>
        <v>Quel est le chiffre des dizaines de mille dans 67 757 374 734 ?</v>
      </c>
      <c r="D7" s="24" t="str">
        <f t="shared" ca="1" si="0"/>
        <v>7</v>
      </c>
      <c r="F7" s="8" t="s">
        <v>0</v>
      </c>
      <c r="G7" s="19">
        <v>100000000</v>
      </c>
      <c r="H7" s="8" t="s">
        <v>1</v>
      </c>
      <c r="I7" s="19">
        <v>100000000000</v>
      </c>
      <c r="J7" s="13" t="s">
        <v>9</v>
      </c>
      <c r="K7" s="14">
        <f t="shared" ca="1" si="1"/>
        <v>67757374734</v>
      </c>
      <c r="L7" s="13" t="s">
        <v>10</v>
      </c>
      <c r="M7" s="15">
        <f t="shared" ca="1" si="2"/>
        <v>11</v>
      </c>
      <c r="N7" s="13" t="s">
        <v>11</v>
      </c>
      <c r="O7" s="15">
        <f t="shared" ca="1" si="3"/>
        <v>5</v>
      </c>
      <c r="P7" s="17" t="s">
        <v>13</v>
      </c>
      <c r="Q7" s="17">
        <f t="shared" ca="1" si="4"/>
        <v>1</v>
      </c>
    </row>
    <row r="8" spans="1:17" ht="23.1" customHeight="1" x14ac:dyDescent="0.3">
      <c r="A8" s="17"/>
      <c r="B8" s="21">
        <v>6</v>
      </c>
      <c r="C8" s="22" t="str">
        <f ca="1">IF(Q8=2,
 IF(OR(O8=1,O8=4,O8=7,O8=10),
    CONCATENATE("Combien y a-t-il d'",INDEX(entiers!$B$2:$B$13,O8)," dans ",TEXT(K8,"### ###")," ?"),
    CONCATENATE("Combien y a-t-il de ",INDEX(entiers!$B$2:$B$13,O8)," dans ",TEXT(K8,"### ###")," ?")),
 CONCATENATE("Quel est le chiffre des ",INDEX(entiers!$B$2:$B$13,O8)," dans ",TEXT(K8,"### ###")," ?"))</f>
        <v>Combien y a-t-il de centaines de millions dans 79 848 720 380 ?</v>
      </c>
      <c r="D8" s="24" t="str">
        <f t="shared" ca="1" si="0"/>
        <v>798</v>
      </c>
      <c r="F8" s="8" t="s">
        <v>0</v>
      </c>
      <c r="G8" s="19">
        <v>100000000</v>
      </c>
      <c r="H8" s="8" t="s">
        <v>1</v>
      </c>
      <c r="I8" s="19">
        <v>100000000000</v>
      </c>
      <c r="J8" s="13" t="s">
        <v>9</v>
      </c>
      <c r="K8" s="14">
        <f t="shared" ca="1" si="1"/>
        <v>79848720380</v>
      </c>
      <c r="L8" s="13" t="s">
        <v>10</v>
      </c>
      <c r="M8" s="15">
        <f t="shared" ca="1" si="2"/>
        <v>11</v>
      </c>
      <c r="N8" s="13" t="s">
        <v>11</v>
      </c>
      <c r="O8" s="15">
        <f t="shared" ca="1" si="3"/>
        <v>9</v>
      </c>
      <c r="P8" s="17" t="s">
        <v>13</v>
      </c>
      <c r="Q8" s="17">
        <f t="shared" ca="1" si="4"/>
        <v>2</v>
      </c>
    </row>
    <row r="9" spans="1:17" ht="23.1" customHeight="1" x14ac:dyDescent="0.3">
      <c r="A9" s="17"/>
      <c r="B9" s="21">
        <v>7</v>
      </c>
      <c r="C9" s="22" t="str">
        <f ca="1">IF(Q9=2,
 IF(OR(O9=1,O9=4,O9=7,O9=10),
    CONCATENATE("Combien y a-t-il d'",INDEX(entiers!$B$2:$B$13,O9)," dans ",TEXT(K9,"### ###")," ?"),
    CONCATENATE("Combien y a-t-il de ",INDEX(entiers!$B$2:$B$13,O9)," dans ",TEXT(K9,"### ###")," ?")),
 CONCATENATE("Quel est le chiffre des ",INDEX(entiers!$B$2:$B$13,O9)," dans ",TEXT(K9,"### ###")," ?"))</f>
        <v>Combien y a-t-il d'unités d'unités dans 71 035 060 626 ?</v>
      </c>
      <c r="D9" s="24" t="str">
        <f t="shared" ca="1" si="0"/>
        <v>71 035 060 626</v>
      </c>
      <c r="F9" s="8" t="s">
        <v>0</v>
      </c>
      <c r="G9" s="19">
        <v>100000000</v>
      </c>
      <c r="H9" s="8" t="s">
        <v>1</v>
      </c>
      <c r="I9" s="19">
        <v>100000000000</v>
      </c>
      <c r="J9" s="13" t="s">
        <v>9</v>
      </c>
      <c r="K9" s="14">
        <f t="shared" ca="1" si="1"/>
        <v>71035060626</v>
      </c>
      <c r="L9" s="13" t="s">
        <v>10</v>
      </c>
      <c r="M9" s="15">
        <f t="shared" ca="1" si="2"/>
        <v>11</v>
      </c>
      <c r="N9" s="13" t="s">
        <v>11</v>
      </c>
      <c r="O9" s="15">
        <f t="shared" ca="1" si="3"/>
        <v>1</v>
      </c>
      <c r="P9" s="17" t="s">
        <v>13</v>
      </c>
      <c r="Q9" s="17">
        <f t="shared" ca="1" si="4"/>
        <v>2</v>
      </c>
    </row>
    <row r="10" spans="1:17" ht="23.1" customHeight="1" x14ac:dyDescent="0.3">
      <c r="A10" s="17"/>
      <c r="B10" s="21">
        <v>8</v>
      </c>
      <c r="C10" s="22" t="str">
        <f ca="1">IF(Q10=2,
 IF(OR(O10=1,O10=4,O10=7,O10=10),
    CONCATENATE("Combien y a-t-il d'",INDEX(entiers!$B$2:$B$13,O10)," dans ",TEXT(K10,"### ###")," ?"),
    CONCATENATE("Combien y a-t-il de ",INDEX(entiers!$B$2:$B$13,O10)," dans ",TEXT(K10,"### ###")," ?")),
 CONCATENATE("Quel est le chiffre des ",INDEX(entiers!$B$2:$B$13,O10)," dans ",TEXT(K10,"### ###")," ?"))</f>
        <v>Combien y a-t-il de centaines de mille dans 19 358 037 231 ?</v>
      </c>
      <c r="D10" s="24" t="str">
        <f t="shared" ca="1" si="0"/>
        <v>193 580</v>
      </c>
      <c r="F10" s="8" t="s">
        <v>0</v>
      </c>
      <c r="G10" s="19">
        <v>100000000</v>
      </c>
      <c r="H10" s="8" t="s">
        <v>1</v>
      </c>
      <c r="I10" s="19">
        <v>100000000000</v>
      </c>
      <c r="J10" s="13" t="s">
        <v>9</v>
      </c>
      <c r="K10" s="14">
        <f t="shared" ca="1" si="1"/>
        <v>19358037231</v>
      </c>
      <c r="L10" s="13" t="s">
        <v>10</v>
      </c>
      <c r="M10" s="15">
        <f t="shared" ca="1" si="2"/>
        <v>11</v>
      </c>
      <c r="N10" s="13" t="s">
        <v>11</v>
      </c>
      <c r="O10" s="15">
        <f t="shared" ca="1" si="3"/>
        <v>6</v>
      </c>
      <c r="P10" s="17" t="s">
        <v>13</v>
      </c>
      <c r="Q10" s="17">
        <f t="shared" ca="1" si="4"/>
        <v>2</v>
      </c>
    </row>
    <row r="11" spans="1:17" ht="23.1" customHeight="1" x14ac:dyDescent="0.3">
      <c r="A11" s="17"/>
      <c r="B11" s="21">
        <v>9</v>
      </c>
      <c r="C11" s="22" t="str">
        <f ca="1">IF(Q11=2,
 IF(OR(O11=1,O11=4,O11=7,O11=10),
    CONCATENATE("Combien y a-t-il d'",INDEX(entiers!$B$2:$B$13,O11)," dans ",TEXT(K11,"### ###")," ?"),
    CONCATENATE("Combien y a-t-il de ",INDEX(entiers!$B$2:$B$13,O11)," dans ",TEXT(K11,"### ###")," ?")),
 CONCATENATE("Quel est le chiffre des ",INDEX(entiers!$B$2:$B$13,O11)," dans ",TEXT(K11,"### ###")," ?"))</f>
        <v>Combien y a-t-il de centaines de mille dans 54 743 869 110 ?</v>
      </c>
      <c r="D11" s="24" t="str">
        <f t="shared" ca="1" si="0"/>
        <v>547 438</v>
      </c>
      <c r="F11" s="8" t="s">
        <v>0</v>
      </c>
      <c r="G11" s="19">
        <v>100000000</v>
      </c>
      <c r="H11" s="8" t="s">
        <v>1</v>
      </c>
      <c r="I11" s="19">
        <v>100000000000</v>
      </c>
      <c r="J11" s="13" t="s">
        <v>9</v>
      </c>
      <c r="K11" s="14">
        <f t="shared" ca="1" si="1"/>
        <v>54743869110</v>
      </c>
      <c r="L11" s="13" t="s">
        <v>10</v>
      </c>
      <c r="M11" s="15">
        <f t="shared" ca="1" si="2"/>
        <v>11</v>
      </c>
      <c r="N11" s="13" t="s">
        <v>11</v>
      </c>
      <c r="O11" s="15">
        <f t="shared" ca="1" si="3"/>
        <v>6</v>
      </c>
      <c r="P11" s="17" t="s">
        <v>13</v>
      </c>
      <c r="Q11" s="17">
        <f t="shared" ca="1" si="4"/>
        <v>2</v>
      </c>
    </row>
    <row r="12" spans="1:17" ht="23.1" customHeight="1" x14ac:dyDescent="0.3">
      <c r="A12" s="17"/>
      <c r="B12" s="21">
        <v>10</v>
      </c>
      <c r="C12" s="22" t="str">
        <f ca="1">IF(Q12=2,
 IF(OR(O12=1,O12=4,O12=7,O12=10),
    CONCATENATE("Combien y a-t-il d'",INDEX(entiers!$B$2:$B$13,O12)," dans ",TEXT(K12,"### ###")," ?"),
    CONCATENATE("Combien y a-t-il de ",INDEX(entiers!$B$2:$B$13,O12)," dans ",TEXT(K12,"### ###")," ?")),
 CONCATENATE("Quel est le chiffre des ",INDEX(entiers!$B$2:$B$13,O12)," dans ",TEXT(K12,"### ###")," ?"))</f>
        <v>Quel est le chiffre des dizaines de milliards dans 83 247 416 258 ?</v>
      </c>
      <c r="D12" s="24" t="str">
        <f t="shared" ca="1" si="0"/>
        <v>8</v>
      </c>
      <c r="F12" s="8" t="s">
        <v>0</v>
      </c>
      <c r="G12" s="19">
        <v>100000000</v>
      </c>
      <c r="H12" s="8" t="s">
        <v>1</v>
      </c>
      <c r="I12" s="19">
        <v>100000000000</v>
      </c>
      <c r="J12" s="13" t="s">
        <v>9</v>
      </c>
      <c r="K12" s="14">
        <f t="shared" ca="1" si="1"/>
        <v>83247416258</v>
      </c>
      <c r="L12" s="13" t="s">
        <v>10</v>
      </c>
      <c r="M12" s="15">
        <f t="shared" ca="1" si="2"/>
        <v>11</v>
      </c>
      <c r="N12" s="13" t="s">
        <v>11</v>
      </c>
      <c r="O12" s="15">
        <f t="shared" ca="1" si="3"/>
        <v>11</v>
      </c>
      <c r="P12" s="17" t="s">
        <v>13</v>
      </c>
      <c r="Q12" s="17">
        <f t="shared" ca="1" si="4"/>
        <v>1</v>
      </c>
    </row>
    <row r="13" spans="1:17" ht="33" customHeight="1" x14ac:dyDescent="0.3">
      <c r="A13" s="17"/>
      <c r="B13" s="21"/>
      <c r="C13" s="22"/>
      <c r="D13" s="25"/>
    </row>
    <row r="14" spans="1:17" ht="23.1" customHeight="1" x14ac:dyDescent="0.3">
      <c r="A14" s="20" t="s">
        <v>27</v>
      </c>
      <c r="B14" s="21"/>
      <c r="C14" s="22"/>
      <c r="D14" s="25"/>
    </row>
    <row r="15" spans="1:17" ht="23.1" customHeight="1" x14ac:dyDescent="0.3">
      <c r="A15" s="17"/>
      <c r="B15" s="21">
        <v>1</v>
      </c>
      <c r="C15" s="22" t="str">
        <f ca="1">IF(Q15=2,
 IF(OR(O15=1,O15=4,O15=7,O15=10),
    CONCATENATE("Combien y a-t-il d'",INDEX(entiers!$B$2:$B$13,O15)," dans ",TEXT(K15,"### ###")," ?"),
    CONCATENATE("Combien y a-t-il de ",INDEX(entiers!$B$2:$B$13,O15)," dans ",TEXT(K15,"### ###")," ?")),
 CONCATENATE("Quel est le chiffre des ",INDEX(entiers!$B$2:$B$13,O15)," dans ",TEXT(K15,"### ###")," ?"))</f>
        <v>Quel est le chiffre des dizaines de milliards dans 36 105 149 222 ?</v>
      </c>
      <c r="D15" s="24" t="str">
        <f ca="1">TEXT(IF(LEFT(C15,1)="Q",MID(K15,1+M15-O15,1),LEFT(K15,1+M15-O15)),"### ##0")</f>
        <v>3</v>
      </c>
      <c r="F15" s="8" t="s">
        <v>0</v>
      </c>
      <c r="G15" s="19">
        <v>100000000</v>
      </c>
      <c r="H15" s="8" t="s">
        <v>1</v>
      </c>
      <c r="I15" s="19">
        <v>100000000000</v>
      </c>
      <c r="J15" s="13" t="s">
        <v>9</v>
      </c>
      <c r="K15" s="14">
        <f ca="1">(RANDBETWEEN(G15,I15))*1</f>
        <v>36105149222</v>
      </c>
      <c r="L15" s="13" t="s">
        <v>10</v>
      </c>
      <c r="M15" s="15">
        <f ca="1">LEN(K15)</f>
        <v>11</v>
      </c>
      <c r="N15" s="13" t="s">
        <v>11</v>
      </c>
      <c r="O15" s="15">
        <f ca="1">INT(RAND()*(M15)+1)</f>
        <v>11</v>
      </c>
      <c r="P15" s="17" t="s">
        <v>13</v>
      </c>
      <c r="Q15" s="17">
        <f ca="1">INT(RAND()*2)+1</f>
        <v>1</v>
      </c>
    </row>
    <row r="16" spans="1:17" ht="23.1" customHeight="1" x14ac:dyDescent="0.3">
      <c r="A16" s="17"/>
      <c r="B16" s="21">
        <v>2</v>
      </c>
      <c r="C16" s="22" t="str">
        <f ca="1">IF(Q16=2,
 IF(OR(O16=1,O16=4,O16=7,O16=10),
    CONCATENATE("Combien y a-t-il d'",INDEX(entiers!$B$2:$B$13,O16)," dans ",TEXT(K16,"### ###")," ?"),
    CONCATENATE("Combien y a-t-il de ",INDEX(entiers!$B$2:$B$13,O16)," dans ",TEXT(K16,"### ###")," ?")),
 CONCATENATE("Quel est le chiffre des ",INDEX(entiers!$B$2:$B$13,O16)," dans ",TEXT(K16,"### ###")," ?"))</f>
        <v>Quel est le chiffre des unités de millions dans 89 661 539 397 ?</v>
      </c>
      <c r="D16" s="24" t="str">
        <f t="shared" ref="D16:D24" ca="1" si="5">TEXT(IF(LEFT(C16,1)="Q",MID(K16,1+M16-O16,1),LEFT(K16,1+M16-O16)),"### ##0")</f>
        <v>1</v>
      </c>
      <c r="F16" s="8" t="s">
        <v>0</v>
      </c>
      <c r="G16" s="19">
        <v>100000000</v>
      </c>
      <c r="H16" s="8" t="s">
        <v>1</v>
      </c>
      <c r="I16" s="19">
        <v>100000000000</v>
      </c>
      <c r="J16" s="13" t="s">
        <v>9</v>
      </c>
      <c r="K16" s="14">
        <f t="shared" ref="K16:K24" ca="1" si="6">(RANDBETWEEN(G16,I16))*1</f>
        <v>89661539397</v>
      </c>
      <c r="L16" s="13" t="s">
        <v>10</v>
      </c>
      <c r="M16" s="15">
        <f t="shared" ref="M16:M24" ca="1" si="7">LEN(K16)</f>
        <v>11</v>
      </c>
      <c r="N16" s="13" t="s">
        <v>11</v>
      </c>
      <c r="O16" s="15">
        <f t="shared" ref="O16:O24" ca="1" si="8">INT(RAND()*(M16)+1)</f>
        <v>7</v>
      </c>
      <c r="P16" s="17" t="s">
        <v>13</v>
      </c>
      <c r="Q16" s="17">
        <f t="shared" ref="Q16:Q24" ca="1" si="9">INT(RAND()*2)+1</f>
        <v>1</v>
      </c>
    </row>
    <row r="17" spans="1:17" ht="23.1" customHeight="1" x14ac:dyDescent="0.3">
      <c r="A17" s="17"/>
      <c r="B17" s="21">
        <v>3</v>
      </c>
      <c r="C17" s="22" t="str">
        <f ca="1">IF(Q17=2,
 IF(OR(O17=1,O17=4,O17=7,O17=10),
    CONCATENATE("Combien y a-t-il d'",INDEX(entiers!$B$2:$B$13,O17)," dans ",TEXT(K17,"### ###")," ?"),
    CONCATENATE("Combien y a-t-il de ",INDEX(entiers!$B$2:$B$13,O17)," dans ",TEXT(K17,"### ###")," ?")),
 CONCATENATE("Quel est le chiffre des ",INDEX(entiers!$B$2:$B$13,O17)," dans ",TEXT(K17,"### ###")," ?"))</f>
        <v>Combien y a-t-il de dizaines de milliards dans 52 180 509 537 ?</v>
      </c>
      <c r="D17" s="24" t="str">
        <f t="shared" ca="1" si="5"/>
        <v>5</v>
      </c>
      <c r="F17" s="8" t="s">
        <v>0</v>
      </c>
      <c r="G17" s="19">
        <v>100000000</v>
      </c>
      <c r="H17" s="8" t="s">
        <v>1</v>
      </c>
      <c r="I17" s="19">
        <v>100000000000</v>
      </c>
      <c r="J17" s="13" t="s">
        <v>9</v>
      </c>
      <c r="K17" s="14">
        <f t="shared" ca="1" si="6"/>
        <v>52180509537</v>
      </c>
      <c r="L17" s="13" t="s">
        <v>10</v>
      </c>
      <c r="M17" s="15">
        <f t="shared" ca="1" si="7"/>
        <v>11</v>
      </c>
      <c r="N17" s="13" t="s">
        <v>11</v>
      </c>
      <c r="O17" s="15">
        <f t="shared" ca="1" si="8"/>
        <v>11</v>
      </c>
      <c r="P17" s="17" t="s">
        <v>13</v>
      </c>
      <c r="Q17" s="17">
        <f t="shared" ca="1" si="9"/>
        <v>2</v>
      </c>
    </row>
    <row r="18" spans="1:17" ht="23.1" customHeight="1" x14ac:dyDescent="0.3">
      <c r="A18" s="17"/>
      <c r="B18" s="21">
        <v>4</v>
      </c>
      <c r="C18" s="22" t="str">
        <f ca="1">IF(Q18=2,
 IF(OR(O18=1,O18=4,O18=7,O18=10),
    CONCATENATE("Combien y a-t-il d'",INDEX(entiers!$B$2:$B$13,O18)," dans ",TEXT(K18,"### ###")," ?"),
    CONCATENATE("Combien y a-t-il de ",INDEX(entiers!$B$2:$B$13,O18)," dans ",TEXT(K18,"### ###")," ?")),
 CONCATENATE("Quel est le chiffre des ",INDEX(entiers!$B$2:$B$13,O18)," dans ",TEXT(K18,"### ###")," ?"))</f>
        <v>Quel est le chiffre des dizaines de mille dans 45 364 839 091 ?</v>
      </c>
      <c r="D18" s="24" t="str">
        <f t="shared" ca="1" si="5"/>
        <v>3</v>
      </c>
      <c r="F18" s="8" t="s">
        <v>0</v>
      </c>
      <c r="G18" s="19">
        <v>100000000</v>
      </c>
      <c r="H18" s="8" t="s">
        <v>1</v>
      </c>
      <c r="I18" s="19">
        <v>100000000000</v>
      </c>
      <c r="J18" s="13" t="s">
        <v>9</v>
      </c>
      <c r="K18" s="14">
        <f t="shared" ca="1" si="6"/>
        <v>45364839091</v>
      </c>
      <c r="L18" s="13" t="s">
        <v>10</v>
      </c>
      <c r="M18" s="15">
        <f t="shared" ca="1" si="7"/>
        <v>11</v>
      </c>
      <c r="N18" s="13" t="s">
        <v>11</v>
      </c>
      <c r="O18" s="15">
        <f t="shared" ca="1" si="8"/>
        <v>5</v>
      </c>
      <c r="P18" s="17" t="s">
        <v>13</v>
      </c>
      <c r="Q18" s="17">
        <f t="shared" ca="1" si="9"/>
        <v>1</v>
      </c>
    </row>
    <row r="19" spans="1:17" ht="23.1" customHeight="1" x14ac:dyDescent="0.3">
      <c r="A19" s="17"/>
      <c r="B19" s="21">
        <v>5</v>
      </c>
      <c r="C19" s="22" t="str">
        <f ca="1">IF(Q19=2,
 IF(OR(O19=1,O19=4,O19=7,O19=10),
    CONCATENATE("Combien y a-t-il d'",INDEX(entiers!$B$2:$B$13,O19)," dans ",TEXT(K19,"### ###")," ?"),
    CONCATENATE("Combien y a-t-il de ",INDEX(entiers!$B$2:$B$13,O19)," dans ",TEXT(K19,"### ###")," ?")),
 CONCATENATE("Quel est le chiffre des ",INDEX(entiers!$B$2:$B$13,O19)," dans ",TEXT(K19,"### ###")," ?"))</f>
        <v>Combien y a-t-il d'unités de mille dans 28 011 737 800 ?</v>
      </c>
      <c r="D19" s="24" t="str">
        <f t="shared" ca="1" si="5"/>
        <v>28 011 737</v>
      </c>
      <c r="F19" s="8" t="s">
        <v>0</v>
      </c>
      <c r="G19" s="19">
        <v>100000000</v>
      </c>
      <c r="H19" s="8" t="s">
        <v>1</v>
      </c>
      <c r="I19" s="19">
        <v>100000000000</v>
      </c>
      <c r="J19" s="13" t="s">
        <v>9</v>
      </c>
      <c r="K19" s="14">
        <f t="shared" ca="1" si="6"/>
        <v>28011737800</v>
      </c>
      <c r="L19" s="13" t="s">
        <v>10</v>
      </c>
      <c r="M19" s="15">
        <f t="shared" ca="1" si="7"/>
        <v>11</v>
      </c>
      <c r="N19" s="13" t="s">
        <v>11</v>
      </c>
      <c r="O19" s="15">
        <f t="shared" ca="1" si="8"/>
        <v>4</v>
      </c>
      <c r="P19" s="17" t="s">
        <v>13</v>
      </c>
      <c r="Q19" s="17">
        <f t="shared" ca="1" si="9"/>
        <v>2</v>
      </c>
    </row>
    <row r="20" spans="1:17" ht="23.1" customHeight="1" x14ac:dyDescent="0.3">
      <c r="A20" s="17"/>
      <c r="B20" s="21">
        <v>6</v>
      </c>
      <c r="C20" s="22" t="str">
        <f ca="1">IF(Q20=2,
 IF(OR(O20=1,O20=4,O20=7,O20=10),
    CONCATENATE("Combien y a-t-il d'",INDEX(entiers!$B$2:$B$13,O20)," dans ",TEXT(K20,"### ###")," ?"),
    CONCATENATE("Combien y a-t-il de ",INDEX(entiers!$B$2:$B$13,O20)," dans ",TEXT(K20,"### ###")," ?")),
 CONCATENATE("Quel est le chiffre des ",INDEX(entiers!$B$2:$B$13,O20)," dans ",TEXT(K20,"### ###")," ?"))</f>
        <v>Combien y a-t-il de centaines de millions dans 62 029 093 409 ?</v>
      </c>
      <c r="D20" s="24" t="str">
        <f t="shared" ca="1" si="5"/>
        <v>620</v>
      </c>
      <c r="F20" s="8" t="s">
        <v>0</v>
      </c>
      <c r="G20" s="19">
        <v>100000000</v>
      </c>
      <c r="H20" s="8" t="s">
        <v>1</v>
      </c>
      <c r="I20" s="19">
        <v>100000000000</v>
      </c>
      <c r="J20" s="13" t="s">
        <v>9</v>
      </c>
      <c r="K20" s="14">
        <f t="shared" ca="1" si="6"/>
        <v>62029093409</v>
      </c>
      <c r="L20" s="13" t="s">
        <v>10</v>
      </c>
      <c r="M20" s="15">
        <f t="shared" ca="1" si="7"/>
        <v>11</v>
      </c>
      <c r="N20" s="13" t="s">
        <v>11</v>
      </c>
      <c r="O20" s="15">
        <f t="shared" ca="1" si="8"/>
        <v>9</v>
      </c>
      <c r="P20" s="17" t="s">
        <v>13</v>
      </c>
      <c r="Q20" s="17">
        <f t="shared" ca="1" si="9"/>
        <v>2</v>
      </c>
    </row>
    <row r="21" spans="1:17" ht="23.1" customHeight="1" x14ac:dyDescent="0.3">
      <c r="A21" s="17"/>
      <c r="B21" s="21">
        <v>7</v>
      </c>
      <c r="C21" s="22" t="str">
        <f ca="1">IF(Q21=2,
 IF(OR(O21=1,O21=4,O21=7,O21=10),
    CONCATENATE("Combien y a-t-il d'",INDEX(entiers!$B$2:$B$13,O21)," dans ",TEXT(K21,"### ###")," ?"),
    CONCATENATE("Combien y a-t-il de ",INDEX(entiers!$B$2:$B$13,O21)," dans ",TEXT(K21,"### ###")," ?")),
 CONCATENATE("Quel est le chiffre des ",INDEX(entiers!$B$2:$B$13,O21)," dans ",TEXT(K21,"### ###")," ?"))</f>
        <v>Combien y a-t-il d'unités d'unités dans 26 798 840 620 ?</v>
      </c>
      <c r="D21" s="24" t="str">
        <f t="shared" ca="1" si="5"/>
        <v>26 798 840 620</v>
      </c>
      <c r="F21" s="8" t="s">
        <v>0</v>
      </c>
      <c r="G21" s="19">
        <v>100000000</v>
      </c>
      <c r="H21" s="8" t="s">
        <v>1</v>
      </c>
      <c r="I21" s="19">
        <v>100000000000</v>
      </c>
      <c r="J21" s="13" t="s">
        <v>9</v>
      </c>
      <c r="K21" s="14">
        <f t="shared" ca="1" si="6"/>
        <v>26798840620</v>
      </c>
      <c r="L21" s="13" t="s">
        <v>10</v>
      </c>
      <c r="M21" s="15">
        <f t="shared" ca="1" si="7"/>
        <v>11</v>
      </c>
      <c r="N21" s="13" t="s">
        <v>11</v>
      </c>
      <c r="O21" s="15">
        <f t="shared" ca="1" si="8"/>
        <v>1</v>
      </c>
      <c r="P21" s="17" t="s">
        <v>13</v>
      </c>
      <c r="Q21" s="17">
        <f t="shared" ca="1" si="9"/>
        <v>2</v>
      </c>
    </row>
    <row r="22" spans="1:17" ht="23.1" customHeight="1" x14ac:dyDescent="0.3">
      <c r="A22" s="17"/>
      <c r="B22" s="21">
        <v>8</v>
      </c>
      <c r="C22" s="22" t="str">
        <f ca="1">IF(Q22=2,
 IF(OR(O22=1,O22=4,O22=7,O22=10),
    CONCATENATE("Combien y a-t-il d'",INDEX(entiers!$B$2:$B$13,O22)," dans ",TEXT(K22,"### ###")," ?"),
    CONCATENATE("Combien y a-t-il de ",INDEX(entiers!$B$2:$B$13,O22)," dans ",TEXT(K22,"### ###")," ?")),
 CONCATENATE("Quel est le chiffre des ",INDEX(entiers!$B$2:$B$13,O22)," dans ",TEXT(K22,"### ###")," ?"))</f>
        <v>Combien y a-t-il d'unités de milliards dans 5 137 260 285 ?</v>
      </c>
      <c r="D22" s="24" t="str">
        <f t="shared" ca="1" si="5"/>
        <v>5</v>
      </c>
      <c r="F22" s="8" t="s">
        <v>0</v>
      </c>
      <c r="G22" s="19">
        <v>100000000</v>
      </c>
      <c r="H22" s="8" t="s">
        <v>1</v>
      </c>
      <c r="I22" s="19">
        <v>100000000000</v>
      </c>
      <c r="J22" s="13" t="s">
        <v>9</v>
      </c>
      <c r="K22" s="14">
        <f t="shared" ca="1" si="6"/>
        <v>5137260285</v>
      </c>
      <c r="L22" s="13" t="s">
        <v>10</v>
      </c>
      <c r="M22" s="15">
        <f t="shared" ca="1" si="7"/>
        <v>10</v>
      </c>
      <c r="N22" s="13" t="s">
        <v>11</v>
      </c>
      <c r="O22" s="15">
        <f t="shared" ca="1" si="8"/>
        <v>10</v>
      </c>
      <c r="P22" s="17" t="s">
        <v>13</v>
      </c>
      <c r="Q22" s="17">
        <f t="shared" ca="1" si="9"/>
        <v>2</v>
      </c>
    </row>
    <row r="23" spans="1:17" ht="23.1" customHeight="1" x14ac:dyDescent="0.3">
      <c r="A23" s="17"/>
      <c r="B23" s="21">
        <v>9</v>
      </c>
      <c r="C23" s="22" t="str">
        <f ca="1">IF(Q23=2,
 IF(OR(O23=1,O23=4,O23=7,O23=10),
    CONCATENATE("Combien y a-t-il d'",INDEX(entiers!$B$2:$B$13,O23)," dans ",TEXT(K23,"### ###")," ?"),
    CONCATENATE("Combien y a-t-il de ",INDEX(entiers!$B$2:$B$13,O23)," dans ",TEXT(K23,"### ###")," ?")),
 CONCATENATE("Quel est le chiffre des ",INDEX(entiers!$B$2:$B$13,O23)," dans ",TEXT(K23,"### ###")," ?"))</f>
        <v>Combien y a-t-il de dizaines de milliards dans 39 167 239 518 ?</v>
      </c>
      <c r="D23" s="24" t="str">
        <f t="shared" ca="1" si="5"/>
        <v>3</v>
      </c>
      <c r="F23" s="8" t="s">
        <v>0</v>
      </c>
      <c r="G23" s="19">
        <v>100000000</v>
      </c>
      <c r="H23" s="8" t="s">
        <v>1</v>
      </c>
      <c r="I23" s="19">
        <v>100000000000</v>
      </c>
      <c r="J23" s="13" t="s">
        <v>9</v>
      </c>
      <c r="K23" s="14">
        <f t="shared" ca="1" si="6"/>
        <v>39167239518</v>
      </c>
      <c r="L23" s="13" t="s">
        <v>10</v>
      </c>
      <c r="M23" s="15">
        <f t="shared" ca="1" si="7"/>
        <v>11</v>
      </c>
      <c r="N23" s="13" t="s">
        <v>11</v>
      </c>
      <c r="O23" s="15">
        <f t="shared" ca="1" si="8"/>
        <v>11</v>
      </c>
      <c r="P23" s="17" t="s">
        <v>13</v>
      </c>
      <c r="Q23" s="17">
        <f t="shared" ca="1" si="9"/>
        <v>2</v>
      </c>
    </row>
    <row r="24" spans="1:17" ht="23.1" customHeight="1" x14ac:dyDescent="0.3">
      <c r="A24" s="17"/>
      <c r="B24" s="21">
        <v>10</v>
      </c>
      <c r="C24" s="22" t="str">
        <f ca="1">IF(Q24=2,
 IF(OR(O24=1,O24=4,O24=7,O24=10),
    CONCATENATE("Combien y a-t-il d'",INDEX(entiers!$B$2:$B$13,O24)," dans ",TEXT(K24,"### ###")," ?"),
    CONCATENATE("Combien y a-t-il de ",INDEX(entiers!$B$2:$B$13,O24)," dans ",TEXT(K24,"### ###")," ?")),
 CONCATENATE("Quel est le chiffre des ",INDEX(entiers!$B$2:$B$13,O24)," dans ",TEXT(K24,"### ###")," ?"))</f>
        <v>Combien y a-t-il d'unités de millions dans 26 502 537 724 ?</v>
      </c>
      <c r="D24" s="24" t="str">
        <f t="shared" ca="1" si="5"/>
        <v>26 502</v>
      </c>
      <c r="F24" s="8" t="s">
        <v>0</v>
      </c>
      <c r="G24" s="19">
        <v>100000000</v>
      </c>
      <c r="H24" s="8" t="s">
        <v>1</v>
      </c>
      <c r="I24" s="19">
        <v>100000000000</v>
      </c>
      <c r="J24" s="13" t="s">
        <v>9</v>
      </c>
      <c r="K24" s="14">
        <f t="shared" ca="1" si="6"/>
        <v>26502537724</v>
      </c>
      <c r="L24" s="13" t="s">
        <v>10</v>
      </c>
      <c r="M24" s="15">
        <f t="shared" ca="1" si="7"/>
        <v>11</v>
      </c>
      <c r="N24" s="13" t="s">
        <v>11</v>
      </c>
      <c r="O24" s="15">
        <f t="shared" ca="1" si="8"/>
        <v>7</v>
      </c>
      <c r="P24" s="17" t="s">
        <v>13</v>
      </c>
      <c r="Q24" s="17">
        <f t="shared" ca="1" si="9"/>
        <v>2</v>
      </c>
    </row>
    <row r="25" spans="1:17" ht="33" customHeight="1" x14ac:dyDescent="0.3">
      <c r="A25" s="17"/>
      <c r="B25" s="21"/>
      <c r="C25" s="22"/>
      <c r="D25" s="25"/>
    </row>
    <row r="26" spans="1:17" ht="23.1" customHeight="1" x14ac:dyDescent="0.3">
      <c r="A26" s="20" t="s">
        <v>28</v>
      </c>
      <c r="B26" s="21"/>
      <c r="C26" s="22"/>
      <c r="D26" s="25"/>
    </row>
    <row r="27" spans="1:17" ht="23.1" customHeight="1" x14ac:dyDescent="0.3">
      <c r="A27" s="17"/>
      <c r="B27" s="21">
        <v>1</v>
      </c>
      <c r="C27" s="22" t="str">
        <f ca="1">IF(Q27=2,
 IF(OR(O27=1,O27=4,O27=7,O27=10),
    CONCATENATE("Combien y a-t-il d'",INDEX(entiers!$B$2:$B$13,O27)," dans ",TEXT(K27,"### ###")," ?"),
    CONCATENATE("Combien y a-t-il de ",INDEX(entiers!$B$2:$B$13,O27)," dans ",TEXT(K27,"### ###")," ?")),
 CONCATENATE("Quel est le chiffre des ",INDEX(entiers!$B$2:$B$13,O27)," dans ",TEXT(K27,"### ###")," ?"))</f>
        <v>Combien y a-t-il d'unités de milliards dans 91 783 519 787 ?</v>
      </c>
      <c r="D27" s="24" t="str">
        <f ca="1">TEXT(IF(LEFT(C27,1)="Q",MID(K27,1+M27-O27,1),LEFT(K27,1+M27-O27)),"### ##0")</f>
        <v>91</v>
      </c>
      <c r="F27" s="8" t="s">
        <v>0</v>
      </c>
      <c r="G27" s="19">
        <v>100000000</v>
      </c>
      <c r="H27" s="8" t="s">
        <v>1</v>
      </c>
      <c r="I27" s="19">
        <v>100000000000</v>
      </c>
      <c r="J27" s="13" t="s">
        <v>9</v>
      </c>
      <c r="K27" s="14">
        <f ca="1">(RANDBETWEEN(G27,I27))*1</f>
        <v>91783519787</v>
      </c>
      <c r="L27" s="13" t="s">
        <v>10</v>
      </c>
      <c r="M27" s="15">
        <f ca="1">LEN(K27)</f>
        <v>11</v>
      </c>
      <c r="N27" s="13" t="s">
        <v>11</v>
      </c>
      <c r="O27" s="15">
        <f ca="1">INT(RAND()*(M27)+1)</f>
        <v>10</v>
      </c>
      <c r="P27" s="17" t="s">
        <v>13</v>
      </c>
      <c r="Q27" s="17">
        <f ca="1">INT(RAND()*2)+1</f>
        <v>2</v>
      </c>
    </row>
    <row r="28" spans="1:17" ht="23.1" customHeight="1" x14ac:dyDescent="0.3">
      <c r="A28" s="17"/>
      <c r="B28" s="21">
        <v>2</v>
      </c>
      <c r="C28" s="22" t="str">
        <f ca="1">IF(Q28=2,
 IF(OR(O28=1,O28=4,O28=7,O28=10),
    CONCATENATE("Combien y a-t-il d'",INDEX(entiers!$B$2:$B$13,O28)," dans ",TEXT(K28,"### ###")," ?"),
    CONCATENATE("Combien y a-t-il de ",INDEX(entiers!$B$2:$B$13,O28)," dans ",TEXT(K28,"### ###")," ?")),
 CONCATENATE("Quel est le chiffre des ",INDEX(entiers!$B$2:$B$13,O28)," dans ",TEXT(K28,"### ###")," ?"))</f>
        <v>Combien y a-t-il de centaines d'unités dans 23 464 597 486 ?</v>
      </c>
      <c r="D28" s="24" t="str">
        <f t="shared" ref="D28:D36" ca="1" si="10">TEXT(IF(LEFT(C28,1)="Q",MID(K28,1+M28-O28,1),LEFT(K28,1+M28-O28)),"### ##0")</f>
        <v>234 645 974</v>
      </c>
      <c r="F28" s="8" t="s">
        <v>0</v>
      </c>
      <c r="G28" s="19">
        <v>100000000</v>
      </c>
      <c r="H28" s="8" t="s">
        <v>1</v>
      </c>
      <c r="I28" s="19">
        <v>100000000000</v>
      </c>
      <c r="J28" s="13" t="s">
        <v>9</v>
      </c>
      <c r="K28" s="14">
        <f t="shared" ref="K28:K36" ca="1" si="11">(RANDBETWEEN(G28,I28))*1</f>
        <v>23464597486</v>
      </c>
      <c r="L28" s="13" t="s">
        <v>10</v>
      </c>
      <c r="M28" s="15">
        <f t="shared" ref="M28:M36" ca="1" si="12">LEN(K28)</f>
        <v>11</v>
      </c>
      <c r="N28" s="13" t="s">
        <v>11</v>
      </c>
      <c r="O28" s="15">
        <f t="shared" ref="O28:O36" ca="1" si="13">INT(RAND()*(M28)+1)</f>
        <v>3</v>
      </c>
      <c r="P28" s="17" t="s">
        <v>13</v>
      </c>
      <c r="Q28" s="17">
        <f t="shared" ref="Q28:Q36" ca="1" si="14">INT(RAND()*2)+1</f>
        <v>2</v>
      </c>
    </row>
    <row r="29" spans="1:17" ht="23.1" customHeight="1" x14ac:dyDescent="0.3">
      <c r="A29" s="17"/>
      <c r="B29" s="21">
        <v>3</v>
      </c>
      <c r="C29" s="22" t="str">
        <f ca="1">IF(Q29=2,
 IF(OR(O29=1,O29=4,O29=7,O29=10),
    CONCATENATE("Combien y a-t-il d'",INDEX(entiers!$B$2:$B$13,O29)," dans ",TEXT(K29,"### ###")," ?"),
    CONCATENATE("Combien y a-t-il de ",INDEX(entiers!$B$2:$B$13,O29)," dans ",TEXT(K29,"### ###")," ?")),
 CONCATENATE("Quel est le chiffre des ",INDEX(entiers!$B$2:$B$13,O29)," dans ",TEXT(K29,"### ###")," ?"))</f>
        <v>Quel est le chiffre des centaines de mille dans 21 746 547 317 ?</v>
      </c>
      <c r="D29" s="24" t="str">
        <f t="shared" ca="1" si="10"/>
        <v>5</v>
      </c>
      <c r="F29" s="8" t="s">
        <v>0</v>
      </c>
      <c r="G29" s="19">
        <v>100000000</v>
      </c>
      <c r="H29" s="8" t="s">
        <v>1</v>
      </c>
      <c r="I29" s="19">
        <v>100000000000</v>
      </c>
      <c r="J29" s="13" t="s">
        <v>9</v>
      </c>
      <c r="K29" s="14">
        <f t="shared" ca="1" si="11"/>
        <v>21746547317</v>
      </c>
      <c r="L29" s="13" t="s">
        <v>10</v>
      </c>
      <c r="M29" s="15">
        <f t="shared" ca="1" si="12"/>
        <v>11</v>
      </c>
      <c r="N29" s="13" t="s">
        <v>11</v>
      </c>
      <c r="O29" s="15">
        <f t="shared" ca="1" si="13"/>
        <v>6</v>
      </c>
      <c r="P29" s="17" t="s">
        <v>13</v>
      </c>
      <c r="Q29" s="17">
        <f t="shared" ca="1" si="14"/>
        <v>1</v>
      </c>
    </row>
    <row r="30" spans="1:17" ht="23.1" customHeight="1" x14ac:dyDescent="0.3">
      <c r="A30" s="17"/>
      <c r="B30" s="21">
        <v>4</v>
      </c>
      <c r="C30" s="22" t="str">
        <f ca="1">IF(Q30=2,
 IF(OR(O30=1,O30=4,O30=7,O30=10),
    CONCATENATE("Combien y a-t-il d'",INDEX(entiers!$B$2:$B$13,O30)," dans ",TEXT(K30,"### ###")," ?"),
    CONCATENATE("Combien y a-t-il de ",INDEX(entiers!$B$2:$B$13,O30)," dans ",TEXT(K30,"### ###")," ?")),
 CONCATENATE("Quel est le chiffre des ",INDEX(entiers!$B$2:$B$13,O30)," dans ",TEXT(K30,"### ###")," ?"))</f>
        <v>Combien y a-t-il de centaines de mille dans 64 501 453 859 ?</v>
      </c>
      <c r="D30" s="24" t="str">
        <f t="shared" ca="1" si="10"/>
        <v>645 014</v>
      </c>
      <c r="F30" s="8" t="s">
        <v>0</v>
      </c>
      <c r="G30" s="19">
        <v>100000000</v>
      </c>
      <c r="H30" s="8" t="s">
        <v>1</v>
      </c>
      <c r="I30" s="19">
        <v>100000000000</v>
      </c>
      <c r="J30" s="13" t="s">
        <v>9</v>
      </c>
      <c r="K30" s="14">
        <f t="shared" ca="1" si="11"/>
        <v>64501453859</v>
      </c>
      <c r="L30" s="13" t="s">
        <v>10</v>
      </c>
      <c r="M30" s="15">
        <f t="shared" ca="1" si="12"/>
        <v>11</v>
      </c>
      <c r="N30" s="13" t="s">
        <v>11</v>
      </c>
      <c r="O30" s="15">
        <f t="shared" ca="1" si="13"/>
        <v>6</v>
      </c>
      <c r="P30" s="17" t="s">
        <v>13</v>
      </c>
      <c r="Q30" s="17">
        <f t="shared" ca="1" si="14"/>
        <v>2</v>
      </c>
    </row>
    <row r="31" spans="1:17" ht="23.1" customHeight="1" x14ac:dyDescent="0.3">
      <c r="A31" s="17"/>
      <c r="B31" s="21">
        <v>5</v>
      </c>
      <c r="C31" s="22" t="str">
        <f ca="1">IF(Q31=2,
 IF(OR(O31=1,O31=4,O31=7,O31=10),
    CONCATENATE("Combien y a-t-il d'",INDEX(entiers!$B$2:$B$13,O31)," dans ",TEXT(K31,"### ###")," ?"),
    CONCATENATE("Combien y a-t-il de ",INDEX(entiers!$B$2:$B$13,O31)," dans ",TEXT(K31,"### ###")," ?")),
 CONCATENATE("Quel est le chiffre des ",INDEX(entiers!$B$2:$B$13,O31)," dans ",TEXT(K31,"### ###")," ?"))</f>
        <v>Quel est le chiffre des unités de milliards dans 22 226 798 820 ?</v>
      </c>
      <c r="D31" s="24" t="str">
        <f t="shared" ca="1" si="10"/>
        <v>2</v>
      </c>
      <c r="F31" s="8" t="s">
        <v>0</v>
      </c>
      <c r="G31" s="19">
        <v>100000000</v>
      </c>
      <c r="H31" s="8" t="s">
        <v>1</v>
      </c>
      <c r="I31" s="19">
        <v>100000000000</v>
      </c>
      <c r="J31" s="13" t="s">
        <v>9</v>
      </c>
      <c r="K31" s="14">
        <f t="shared" ca="1" si="11"/>
        <v>22226798820</v>
      </c>
      <c r="L31" s="13" t="s">
        <v>10</v>
      </c>
      <c r="M31" s="15">
        <f t="shared" ca="1" si="12"/>
        <v>11</v>
      </c>
      <c r="N31" s="13" t="s">
        <v>11</v>
      </c>
      <c r="O31" s="15">
        <f t="shared" ca="1" si="13"/>
        <v>10</v>
      </c>
      <c r="P31" s="17" t="s">
        <v>13</v>
      </c>
      <c r="Q31" s="17">
        <f t="shared" ca="1" si="14"/>
        <v>1</v>
      </c>
    </row>
    <row r="32" spans="1:17" ht="23.1" customHeight="1" x14ac:dyDescent="0.3">
      <c r="A32" s="17"/>
      <c r="B32" s="21">
        <v>6</v>
      </c>
      <c r="C32" s="22" t="str">
        <f ca="1">IF(Q32=2,
 IF(OR(O32=1,O32=4,O32=7,O32=10),
    CONCATENATE("Combien y a-t-il d'",INDEX(entiers!$B$2:$B$13,O32)," dans ",TEXT(K32,"### ###")," ?"),
    CONCATENATE("Combien y a-t-il de ",INDEX(entiers!$B$2:$B$13,O32)," dans ",TEXT(K32,"### ###")," ?")),
 CONCATENATE("Quel est le chiffre des ",INDEX(entiers!$B$2:$B$13,O32)," dans ",TEXT(K32,"### ###")," ?"))</f>
        <v>Quel est le chiffre des unités de milliards dans 19 377 146 254 ?</v>
      </c>
      <c r="D32" s="24" t="str">
        <f t="shared" ca="1" si="10"/>
        <v>9</v>
      </c>
      <c r="F32" s="8" t="s">
        <v>0</v>
      </c>
      <c r="G32" s="19">
        <v>100000000</v>
      </c>
      <c r="H32" s="8" t="s">
        <v>1</v>
      </c>
      <c r="I32" s="19">
        <v>100000000000</v>
      </c>
      <c r="J32" s="13" t="s">
        <v>9</v>
      </c>
      <c r="K32" s="14">
        <f t="shared" ca="1" si="11"/>
        <v>19377146254</v>
      </c>
      <c r="L32" s="13" t="s">
        <v>10</v>
      </c>
      <c r="M32" s="15">
        <f t="shared" ca="1" si="12"/>
        <v>11</v>
      </c>
      <c r="N32" s="13" t="s">
        <v>11</v>
      </c>
      <c r="O32" s="15">
        <f t="shared" ca="1" si="13"/>
        <v>10</v>
      </c>
      <c r="P32" s="17" t="s">
        <v>13</v>
      </c>
      <c r="Q32" s="17">
        <f t="shared" ca="1" si="14"/>
        <v>1</v>
      </c>
    </row>
    <row r="33" spans="1:17" ht="23.1" customHeight="1" x14ac:dyDescent="0.3">
      <c r="A33" s="17"/>
      <c r="B33" s="21">
        <v>7</v>
      </c>
      <c r="C33" s="22" t="str">
        <f ca="1">IF(Q33=2,
 IF(OR(O33=1,O33=4,O33=7,O33=10),
    CONCATENATE("Combien y a-t-il d'",INDEX(entiers!$B$2:$B$13,O33)," dans ",TEXT(K33,"### ###")," ?"),
    CONCATENATE("Combien y a-t-il de ",INDEX(entiers!$B$2:$B$13,O33)," dans ",TEXT(K33,"### ###")," ?")),
 CONCATENATE("Quel est le chiffre des ",INDEX(entiers!$B$2:$B$13,O33)," dans ",TEXT(K33,"### ###")," ?"))</f>
        <v>Combien y a-t-il d'unités de mille dans 60 215 202 799 ?</v>
      </c>
      <c r="D33" s="24" t="str">
        <f t="shared" ca="1" si="10"/>
        <v>60 215 202</v>
      </c>
      <c r="F33" s="8" t="s">
        <v>0</v>
      </c>
      <c r="G33" s="19">
        <v>100000000</v>
      </c>
      <c r="H33" s="8" t="s">
        <v>1</v>
      </c>
      <c r="I33" s="19">
        <v>100000000000</v>
      </c>
      <c r="J33" s="13" t="s">
        <v>9</v>
      </c>
      <c r="K33" s="14">
        <f t="shared" ca="1" si="11"/>
        <v>60215202799</v>
      </c>
      <c r="L33" s="13" t="s">
        <v>10</v>
      </c>
      <c r="M33" s="15">
        <f t="shared" ca="1" si="12"/>
        <v>11</v>
      </c>
      <c r="N33" s="13" t="s">
        <v>11</v>
      </c>
      <c r="O33" s="15">
        <f t="shared" ca="1" si="13"/>
        <v>4</v>
      </c>
      <c r="P33" s="17" t="s">
        <v>13</v>
      </c>
      <c r="Q33" s="17">
        <f t="shared" ca="1" si="14"/>
        <v>2</v>
      </c>
    </row>
    <row r="34" spans="1:17" ht="23.1" customHeight="1" x14ac:dyDescent="0.3">
      <c r="A34" s="17"/>
      <c r="B34" s="21">
        <v>8</v>
      </c>
      <c r="C34" s="22" t="str">
        <f ca="1">IF(Q34=2,
 IF(OR(O34=1,O34=4,O34=7,O34=10),
    CONCATENATE("Combien y a-t-il d'",INDEX(entiers!$B$2:$B$13,O34)," dans ",TEXT(K34,"### ###")," ?"),
    CONCATENATE("Combien y a-t-il de ",INDEX(entiers!$B$2:$B$13,O34)," dans ",TEXT(K34,"### ###")," ?")),
 CONCATENATE("Quel est le chiffre des ",INDEX(entiers!$B$2:$B$13,O34)," dans ",TEXT(K34,"### ###")," ?"))</f>
        <v>Combien y a-t-il d'unités d'unités dans 57 219 882 643 ?</v>
      </c>
      <c r="D34" s="24" t="str">
        <f t="shared" ca="1" si="10"/>
        <v>57 219 882 643</v>
      </c>
      <c r="F34" s="8" t="s">
        <v>0</v>
      </c>
      <c r="G34" s="19">
        <v>100000000</v>
      </c>
      <c r="H34" s="8" t="s">
        <v>1</v>
      </c>
      <c r="I34" s="19">
        <v>100000000000</v>
      </c>
      <c r="J34" s="13" t="s">
        <v>9</v>
      </c>
      <c r="K34" s="14">
        <f t="shared" ca="1" si="11"/>
        <v>57219882643</v>
      </c>
      <c r="L34" s="13" t="s">
        <v>10</v>
      </c>
      <c r="M34" s="15">
        <f t="shared" ca="1" si="12"/>
        <v>11</v>
      </c>
      <c r="N34" s="13" t="s">
        <v>11</v>
      </c>
      <c r="O34" s="15">
        <f t="shared" ca="1" si="13"/>
        <v>1</v>
      </c>
      <c r="P34" s="17" t="s">
        <v>13</v>
      </c>
      <c r="Q34" s="17">
        <f t="shared" ca="1" si="14"/>
        <v>2</v>
      </c>
    </row>
    <row r="35" spans="1:17" ht="23.1" customHeight="1" x14ac:dyDescent="0.3">
      <c r="A35" s="17"/>
      <c r="B35" s="21">
        <v>9</v>
      </c>
      <c r="C35" s="22" t="str">
        <f ca="1">IF(Q35=2,
 IF(OR(O35=1,O35=4,O35=7,O35=10),
    CONCATENATE("Combien y a-t-il d'",INDEX(entiers!$B$2:$B$13,O35)," dans ",TEXT(K35,"### ###")," ?"),
    CONCATENATE("Combien y a-t-il de ",INDEX(entiers!$B$2:$B$13,O35)," dans ",TEXT(K35,"### ###")," ?")),
 CONCATENATE("Quel est le chiffre des ",INDEX(entiers!$B$2:$B$13,O35)," dans ",TEXT(K35,"### ###")," ?"))</f>
        <v>Combien y a-t-il de dizaines de milliards dans 72 665 050 312 ?</v>
      </c>
      <c r="D35" s="24" t="str">
        <f t="shared" ca="1" si="10"/>
        <v>7</v>
      </c>
      <c r="F35" s="8" t="s">
        <v>0</v>
      </c>
      <c r="G35" s="19">
        <v>100000000</v>
      </c>
      <c r="H35" s="8" t="s">
        <v>1</v>
      </c>
      <c r="I35" s="19">
        <v>100000000000</v>
      </c>
      <c r="J35" s="13" t="s">
        <v>9</v>
      </c>
      <c r="K35" s="14">
        <f t="shared" ca="1" si="11"/>
        <v>72665050312</v>
      </c>
      <c r="L35" s="13" t="s">
        <v>10</v>
      </c>
      <c r="M35" s="15">
        <f t="shared" ca="1" si="12"/>
        <v>11</v>
      </c>
      <c r="N35" s="13" t="s">
        <v>11</v>
      </c>
      <c r="O35" s="15">
        <f t="shared" ca="1" si="13"/>
        <v>11</v>
      </c>
      <c r="P35" s="17" t="s">
        <v>13</v>
      </c>
      <c r="Q35" s="17">
        <f t="shared" ca="1" si="14"/>
        <v>2</v>
      </c>
    </row>
    <row r="36" spans="1:17" ht="23.1" customHeight="1" x14ac:dyDescent="0.3">
      <c r="A36" s="17"/>
      <c r="B36" s="21">
        <v>10</v>
      </c>
      <c r="C36" s="22" t="str">
        <f ca="1">IF(Q36=2,
 IF(OR(O36=1,O36=4,O36=7,O36=10),
    CONCATENATE("Combien y a-t-il d'",INDEX(entiers!$B$2:$B$13,O36)," dans ",TEXT(K36,"### ###")," ?"),
    CONCATENATE("Combien y a-t-il de ",INDEX(entiers!$B$2:$B$13,O36)," dans ",TEXT(K36,"### ###")," ?")),
 CONCATENATE("Quel est le chiffre des ",INDEX(entiers!$B$2:$B$13,O36)," dans ",TEXT(K36,"### ###")," ?"))</f>
        <v>Quel est le chiffre des unités de millions dans 18 018 725 464 ?</v>
      </c>
      <c r="D36" s="24" t="str">
        <f t="shared" ca="1" si="10"/>
        <v>8</v>
      </c>
      <c r="F36" s="8" t="s">
        <v>0</v>
      </c>
      <c r="G36" s="19">
        <v>100000000</v>
      </c>
      <c r="H36" s="8" t="s">
        <v>1</v>
      </c>
      <c r="I36" s="19">
        <v>100000000000</v>
      </c>
      <c r="J36" s="13" t="s">
        <v>9</v>
      </c>
      <c r="K36" s="14">
        <f t="shared" ca="1" si="11"/>
        <v>18018725464</v>
      </c>
      <c r="L36" s="13" t="s">
        <v>10</v>
      </c>
      <c r="M36" s="15">
        <f t="shared" ca="1" si="12"/>
        <v>11</v>
      </c>
      <c r="N36" s="13" t="s">
        <v>11</v>
      </c>
      <c r="O36" s="15">
        <f t="shared" ca="1" si="13"/>
        <v>7</v>
      </c>
      <c r="P36" s="17" t="s">
        <v>13</v>
      </c>
      <c r="Q36" s="17">
        <f t="shared" ca="1" si="14"/>
        <v>1</v>
      </c>
    </row>
    <row r="37" spans="1:17" ht="33" customHeight="1" x14ac:dyDescent="0.3">
      <c r="A37" s="32" t="str">
        <f t="shared" ref="A37:D56" si="15">A1</f>
        <v>Déterminer la valeur de chacun des chiffres composant l'écriture d'un nombre entier en fonction de sa position.</v>
      </c>
      <c r="B37" s="32">
        <f t="shared" si="15"/>
        <v>0</v>
      </c>
      <c r="C37" s="32">
        <f t="shared" si="15"/>
        <v>0</v>
      </c>
      <c r="D37" s="32">
        <f t="shared" si="15"/>
        <v>0</v>
      </c>
    </row>
    <row r="38" spans="1:17" ht="23.1" customHeight="1" x14ac:dyDescent="0.3">
      <c r="A38" s="20" t="str">
        <f t="shared" si="15"/>
        <v>A</v>
      </c>
      <c r="B38" s="21"/>
      <c r="C38" s="22"/>
      <c r="D38" s="23" t="str">
        <f ca="1">CONCATENATE("Correction ",D2)</f>
        <v>Correction Série 306</v>
      </c>
    </row>
    <row r="39" spans="1:17" ht="23.1" customHeight="1" x14ac:dyDescent="0.3">
      <c r="A39" s="17"/>
      <c r="B39" s="21">
        <f t="shared" si="15"/>
        <v>1</v>
      </c>
      <c r="C39" s="22" t="str">
        <f t="shared" ca="1" si="15"/>
        <v>Quel est le chiffre des centaines de millions dans 25 237 431 760 ?</v>
      </c>
      <c r="D39" s="26" t="str">
        <f t="shared" ca="1" si="15"/>
        <v>2</v>
      </c>
    </row>
    <row r="40" spans="1:17" ht="23.1" customHeight="1" x14ac:dyDescent="0.3">
      <c r="A40" s="17"/>
      <c r="B40" s="21">
        <f t="shared" si="15"/>
        <v>2</v>
      </c>
      <c r="C40" s="22" t="str">
        <f t="shared" ca="1" si="15"/>
        <v>Quel est le chiffre des unités d'unités dans 70 507 365 571 ?</v>
      </c>
      <c r="D40" s="26" t="str">
        <f t="shared" ca="1" si="15"/>
        <v>1</v>
      </c>
    </row>
    <row r="41" spans="1:17" ht="23.1" customHeight="1" x14ac:dyDescent="0.3">
      <c r="A41" s="17"/>
      <c r="B41" s="21">
        <f t="shared" si="15"/>
        <v>3</v>
      </c>
      <c r="C41" s="22" t="str">
        <f t="shared" ca="1" si="15"/>
        <v>Combien y a-t-il d'unités de mille dans 54 638 476 477 ?</v>
      </c>
      <c r="D41" s="26" t="str">
        <f t="shared" ca="1" si="15"/>
        <v>54 638 476</v>
      </c>
    </row>
    <row r="42" spans="1:17" ht="23.1" customHeight="1" x14ac:dyDescent="0.3">
      <c r="A42" s="17"/>
      <c r="B42" s="21">
        <f t="shared" si="15"/>
        <v>4</v>
      </c>
      <c r="C42" s="22" t="str">
        <f t="shared" ca="1" si="15"/>
        <v>Quel est le chiffre des centaines d'unités dans 50 913 829 183 ?</v>
      </c>
      <c r="D42" s="26" t="str">
        <f t="shared" ca="1" si="15"/>
        <v>1</v>
      </c>
    </row>
    <row r="43" spans="1:17" ht="23.1" customHeight="1" x14ac:dyDescent="0.3">
      <c r="A43" s="17"/>
      <c r="B43" s="21">
        <f t="shared" si="15"/>
        <v>5</v>
      </c>
      <c r="C43" s="22" t="str">
        <f t="shared" ca="1" si="15"/>
        <v>Quel est le chiffre des dizaines de mille dans 67 757 374 734 ?</v>
      </c>
      <c r="D43" s="26" t="str">
        <f t="shared" ca="1" si="15"/>
        <v>7</v>
      </c>
    </row>
    <row r="44" spans="1:17" ht="23.1" customHeight="1" x14ac:dyDescent="0.3">
      <c r="A44" s="17"/>
      <c r="B44" s="21">
        <f t="shared" si="15"/>
        <v>6</v>
      </c>
      <c r="C44" s="22" t="str">
        <f t="shared" ca="1" si="15"/>
        <v>Combien y a-t-il de centaines de millions dans 79 848 720 380 ?</v>
      </c>
      <c r="D44" s="26" t="str">
        <f t="shared" ca="1" si="15"/>
        <v>798</v>
      </c>
    </row>
    <row r="45" spans="1:17" ht="23.1" customHeight="1" x14ac:dyDescent="0.3">
      <c r="A45" s="17"/>
      <c r="B45" s="21">
        <f t="shared" si="15"/>
        <v>7</v>
      </c>
      <c r="C45" s="22" t="str">
        <f t="shared" ca="1" si="15"/>
        <v>Combien y a-t-il d'unités d'unités dans 71 035 060 626 ?</v>
      </c>
      <c r="D45" s="26" t="str">
        <f t="shared" ca="1" si="15"/>
        <v>71 035 060 626</v>
      </c>
    </row>
    <row r="46" spans="1:17" ht="23.1" customHeight="1" x14ac:dyDescent="0.3">
      <c r="A46" s="17"/>
      <c r="B46" s="21">
        <f t="shared" si="15"/>
        <v>8</v>
      </c>
      <c r="C46" s="22" t="str">
        <f t="shared" ca="1" si="15"/>
        <v>Combien y a-t-il de centaines de mille dans 19 358 037 231 ?</v>
      </c>
      <c r="D46" s="26" t="str">
        <f t="shared" ca="1" si="15"/>
        <v>193 580</v>
      </c>
    </row>
    <row r="47" spans="1:17" ht="23.1" customHeight="1" x14ac:dyDescent="0.3">
      <c r="A47" s="17"/>
      <c r="B47" s="21">
        <f t="shared" si="15"/>
        <v>9</v>
      </c>
      <c r="C47" s="22" t="str">
        <f t="shared" ca="1" si="15"/>
        <v>Combien y a-t-il de centaines de mille dans 54 743 869 110 ?</v>
      </c>
      <c r="D47" s="26" t="str">
        <f t="shared" ca="1" si="15"/>
        <v>547 438</v>
      </c>
    </row>
    <row r="48" spans="1:17" ht="23.1" customHeight="1" x14ac:dyDescent="0.3">
      <c r="A48" s="17"/>
      <c r="B48" s="21">
        <f t="shared" si="15"/>
        <v>10</v>
      </c>
      <c r="C48" s="22" t="str">
        <f t="shared" ca="1" si="15"/>
        <v>Quel est le chiffre des dizaines de milliards dans 83 247 416 258 ?</v>
      </c>
      <c r="D48" s="26" t="str">
        <f t="shared" ca="1" si="15"/>
        <v>8</v>
      </c>
    </row>
    <row r="49" spans="1:4" ht="33" customHeight="1" x14ac:dyDescent="0.3">
      <c r="A49" s="17"/>
      <c r="B49" s="21"/>
      <c r="C49" s="22"/>
      <c r="D49" s="25">
        <f t="shared" si="15"/>
        <v>0</v>
      </c>
    </row>
    <row r="50" spans="1:4" ht="23.1" customHeight="1" x14ac:dyDescent="0.3">
      <c r="A50" s="20" t="str">
        <f t="shared" si="15"/>
        <v>B</v>
      </c>
      <c r="B50" s="21"/>
      <c r="C50" s="22"/>
      <c r="D50" s="25">
        <f t="shared" si="15"/>
        <v>0</v>
      </c>
    </row>
    <row r="51" spans="1:4" ht="23.1" customHeight="1" x14ac:dyDescent="0.3">
      <c r="A51" s="17"/>
      <c r="B51" s="21">
        <f t="shared" si="15"/>
        <v>1</v>
      </c>
      <c r="C51" s="22" t="str">
        <f t="shared" ca="1" si="15"/>
        <v>Quel est le chiffre des dizaines de milliards dans 36 105 149 222 ?</v>
      </c>
      <c r="D51" s="26" t="str">
        <f t="shared" ca="1" si="15"/>
        <v>3</v>
      </c>
    </row>
    <row r="52" spans="1:4" ht="23.1" customHeight="1" x14ac:dyDescent="0.3">
      <c r="A52" s="17"/>
      <c r="B52" s="21">
        <f t="shared" si="15"/>
        <v>2</v>
      </c>
      <c r="C52" s="22" t="str">
        <f t="shared" ca="1" si="15"/>
        <v>Quel est le chiffre des unités de millions dans 89 661 539 397 ?</v>
      </c>
      <c r="D52" s="26" t="str">
        <f t="shared" ca="1" si="15"/>
        <v>1</v>
      </c>
    </row>
    <row r="53" spans="1:4" ht="23.1" customHeight="1" x14ac:dyDescent="0.3">
      <c r="A53" s="17"/>
      <c r="B53" s="21">
        <f t="shared" si="15"/>
        <v>3</v>
      </c>
      <c r="C53" s="22" t="str">
        <f t="shared" ca="1" si="15"/>
        <v>Combien y a-t-il de dizaines de milliards dans 52 180 509 537 ?</v>
      </c>
      <c r="D53" s="26" t="str">
        <f t="shared" ca="1" si="15"/>
        <v>5</v>
      </c>
    </row>
    <row r="54" spans="1:4" ht="23.1" customHeight="1" x14ac:dyDescent="0.3">
      <c r="A54" s="17"/>
      <c r="B54" s="21">
        <f t="shared" si="15"/>
        <v>4</v>
      </c>
      <c r="C54" s="22" t="str">
        <f t="shared" ca="1" si="15"/>
        <v>Quel est le chiffre des dizaines de mille dans 45 364 839 091 ?</v>
      </c>
      <c r="D54" s="26" t="str">
        <f t="shared" ca="1" si="15"/>
        <v>3</v>
      </c>
    </row>
    <row r="55" spans="1:4" ht="23.1" customHeight="1" x14ac:dyDescent="0.3">
      <c r="A55" s="17"/>
      <c r="B55" s="21">
        <f t="shared" si="15"/>
        <v>5</v>
      </c>
      <c r="C55" s="22" t="str">
        <f t="shared" ca="1" si="15"/>
        <v>Combien y a-t-il d'unités de mille dans 28 011 737 800 ?</v>
      </c>
      <c r="D55" s="26" t="str">
        <f t="shared" ca="1" si="15"/>
        <v>28 011 737</v>
      </c>
    </row>
    <row r="56" spans="1:4" ht="23.1" customHeight="1" x14ac:dyDescent="0.3">
      <c r="A56" s="17"/>
      <c r="B56" s="21">
        <f t="shared" si="15"/>
        <v>6</v>
      </c>
      <c r="C56" s="22" t="str">
        <f t="shared" ca="1" si="15"/>
        <v>Combien y a-t-il de centaines de millions dans 62 029 093 409 ?</v>
      </c>
      <c r="D56" s="26" t="str">
        <f t="shared" ca="1" si="15"/>
        <v>620</v>
      </c>
    </row>
    <row r="57" spans="1:4" ht="23.1" customHeight="1" x14ac:dyDescent="0.3">
      <c r="A57" s="17"/>
      <c r="B57" s="21">
        <f t="shared" ref="A57:D72" si="16">B21</f>
        <v>7</v>
      </c>
      <c r="C57" s="22" t="str">
        <f t="shared" ca="1" si="16"/>
        <v>Combien y a-t-il d'unités d'unités dans 26 798 840 620 ?</v>
      </c>
      <c r="D57" s="26" t="str">
        <f t="shared" ca="1" si="16"/>
        <v>26 798 840 620</v>
      </c>
    </row>
    <row r="58" spans="1:4" ht="23.1" customHeight="1" x14ac:dyDescent="0.3">
      <c r="A58" s="17"/>
      <c r="B58" s="21">
        <f t="shared" si="16"/>
        <v>8</v>
      </c>
      <c r="C58" s="22" t="str">
        <f t="shared" ca="1" si="16"/>
        <v>Combien y a-t-il d'unités de milliards dans 5 137 260 285 ?</v>
      </c>
      <c r="D58" s="26" t="str">
        <f t="shared" ca="1" si="16"/>
        <v>5</v>
      </c>
    </row>
    <row r="59" spans="1:4" ht="23.1" customHeight="1" x14ac:dyDescent="0.3">
      <c r="A59" s="17"/>
      <c r="B59" s="21">
        <f t="shared" si="16"/>
        <v>9</v>
      </c>
      <c r="C59" s="22" t="str">
        <f t="shared" ca="1" si="16"/>
        <v>Combien y a-t-il de dizaines de milliards dans 39 167 239 518 ?</v>
      </c>
      <c r="D59" s="26" t="str">
        <f t="shared" ca="1" si="16"/>
        <v>3</v>
      </c>
    </row>
    <row r="60" spans="1:4" ht="23.1" customHeight="1" x14ac:dyDescent="0.3">
      <c r="A60" s="17"/>
      <c r="B60" s="21">
        <f t="shared" si="16"/>
        <v>10</v>
      </c>
      <c r="C60" s="22" t="str">
        <f t="shared" ca="1" si="16"/>
        <v>Combien y a-t-il d'unités de millions dans 26 502 537 724 ?</v>
      </c>
      <c r="D60" s="26" t="str">
        <f t="shared" ca="1" si="16"/>
        <v>26 502</v>
      </c>
    </row>
    <row r="61" spans="1:4" ht="33" customHeight="1" x14ac:dyDescent="0.3">
      <c r="A61" s="17"/>
      <c r="B61" s="21"/>
      <c r="C61" s="22"/>
      <c r="D61" s="25">
        <f t="shared" si="16"/>
        <v>0</v>
      </c>
    </row>
    <row r="62" spans="1:4" ht="23.1" customHeight="1" x14ac:dyDescent="0.3">
      <c r="A62" s="20" t="str">
        <f t="shared" si="16"/>
        <v>C</v>
      </c>
      <c r="B62" s="21"/>
      <c r="C62" s="22"/>
      <c r="D62" s="25">
        <f t="shared" si="16"/>
        <v>0</v>
      </c>
    </row>
    <row r="63" spans="1:4" ht="23.1" customHeight="1" x14ac:dyDescent="0.3">
      <c r="A63" s="17"/>
      <c r="B63" s="21">
        <f t="shared" si="16"/>
        <v>1</v>
      </c>
      <c r="C63" s="22" t="str">
        <f t="shared" ca="1" si="16"/>
        <v>Combien y a-t-il d'unités de milliards dans 91 783 519 787 ?</v>
      </c>
      <c r="D63" s="26" t="str">
        <f t="shared" ca="1" si="16"/>
        <v>91</v>
      </c>
    </row>
    <row r="64" spans="1:4" ht="23.1" customHeight="1" x14ac:dyDescent="0.3">
      <c r="A64" s="17"/>
      <c r="B64" s="21">
        <f t="shared" si="16"/>
        <v>2</v>
      </c>
      <c r="C64" s="22" t="str">
        <f t="shared" ca="1" si="16"/>
        <v>Combien y a-t-il de centaines d'unités dans 23 464 597 486 ?</v>
      </c>
      <c r="D64" s="26" t="str">
        <f t="shared" ca="1" si="16"/>
        <v>234 645 974</v>
      </c>
    </row>
    <row r="65" spans="1:4" ht="23.1" customHeight="1" x14ac:dyDescent="0.3">
      <c r="A65" s="17"/>
      <c r="B65" s="21">
        <f t="shared" si="16"/>
        <v>3</v>
      </c>
      <c r="C65" s="22" t="str">
        <f t="shared" ca="1" si="16"/>
        <v>Quel est le chiffre des centaines de mille dans 21 746 547 317 ?</v>
      </c>
      <c r="D65" s="26" t="str">
        <f t="shared" ca="1" si="16"/>
        <v>5</v>
      </c>
    </row>
    <row r="66" spans="1:4" ht="23.1" customHeight="1" x14ac:dyDescent="0.3">
      <c r="A66" s="17"/>
      <c r="B66" s="21">
        <f t="shared" si="16"/>
        <v>4</v>
      </c>
      <c r="C66" s="22" t="str">
        <f t="shared" ca="1" si="16"/>
        <v>Combien y a-t-il de centaines de mille dans 64 501 453 859 ?</v>
      </c>
      <c r="D66" s="26" t="str">
        <f t="shared" ca="1" si="16"/>
        <v>645 014</v>
      </c>
    </row>
    <row r="67" spans="1:4" ht="23.1" customHeight="1" x14ac:dyDescent="0.3">
      <c r="A67" s="17"/>
      <c r="B67" s="21">
        <f t="shared" si="16"/>
        <v>5</v>
      </c>
      <c r="C67" s="22" t="str">
        <f t="shared" ca="1" si="16"/>
        <v>Quel est le chiffre des unités de milliards dans 22 226 798 820 ?</v>
      </c>
      <c r="D67" s="26" t="str">
        <f t="shared" ca="1" si="16"/>
        <v>2</v>
      </c>
    </row>
    <row r="68" spans="1:4" ht="23.1" customHeight="1" x14ac:dyDescent="0.3">
      <c r="A68" s="17"/>
      <c r="B68" s="21">
        <f t="shared" si="16"/>
        <v>6</v>
      </c>
      <c r="C68" s="22" t="str">
        <f t="shared" ca="1" si="16"/>
        <v>Quel est le chiffre des unités de milliards dans 19 377 146 254 ?</v>
      </c>
      <c r="D68" s="26" t="str">
        <f t="shared" ca="1" si="16"/>
        <v>9</v>
      </c>
    </row>
    <row r="69" spans="1:4" ht="23.1" customHeight="1" x14ac:dyDescent="0.3">
      <c r="A69" s="17"/>
      <c r="B69" s="21">
        <f t="shared" si="16"/>
        <v>7</v>
      </c>
      <c r="C69" s="22" t="str">
        <f t="shared" ca="1" si="16"/>
        <v>Combien y a-t-il d'unités de mille dans 60 215 202 799 ?</v>
      </c>
      <c r="D69" s="26" t="str">
        <f t="shared" ca="1" si="16"/>
        <v>60 215 202</v>
      </c>
    </row>
    <row r="70" spans="1:4" ht="23.1" customHeight="1" x14ac:dyDescent="0.3">
      <c r="A70" s="17"/>
      <c r="B70" s="21">
        <f t="shared" si="16"/>
        <v>8</v>
      </c>
      <c r="C70" s="22" t="str">
        <f t="shared" ca="1" si="16"/>
        <v>Combien y a-t-il d'unités d'unités dans 57 219 882 643 ?</v>
      </c>
      <c r="D70" s="26" t="str">
        <f t="shared" ca="1" si="16"/>
        <v>57 219 882 643</v>
      </c>
    </row>
    <row r="71" spans="1:4" ht="23.1" customHeight="1" x14ac:dyDescent="0.3">
      <c r="A71" s="17"/>
      <c r="B71" s="21">
        <f t="shared" si="16"/>
        <v>9</v>
      </c>
      <c r="C71" s="22" t="str">
        <f t="shared" ca="1" si="16"/>
        <v>Combien y a-t-il de dizaines de milliards dans 72 665 050 312 ?</v>
      </c>
      <c r="D71" s="26" t="str">
        <f t="shared" ca="1" si="16"/>
        <v>7</v>
      </c>
    </row>
    <row r="72" spans="1:4" ht="23.1" customHeight="1" x14ac:dyDescent="0.3">
      <c r="A72" s="17"/>
      <c r="B72" s="21">
        <f t="shared" si="16"/>
        <v>10</v>
      </c>
      <c r="C72" s="22" t="str">
        <f t="shared" ca="1" si="16"/>
        <v>Quel est le chiffre des unités de millions dans 18 018 725 464 ?</v>
      </c>
      <c r="D72" s="26" t="str">
        <f t="shared" ca="1" si="16"/>
        <v>8</v>
      </c>
    </row>
  </sheetData>
  <sheetProtection selectLockedCells="1"/>
  <mergeCells count="3">
    <mergeCell ref="A1:D1"/>
    <mergeCell ref="A37:D37"/>
    <mergeCell ref="F1:I2"/>
  </mergeCells>
  <dataValidations count="2">
    <dataValidation type="whole" showInputMessage="1" showErrorMessage="1" errorTitle="ATTENTION" error="Entrer une valeur supérieure à la valeur minimale et inférieure ou égale à 999 999 999 999." promptTitle="Borne supérieure" prompt="Entrer une valeur supérieure à la valeur minimale et inférieure ou égale à 999 999 999 999." sqref="I3:I12 I15:I24 I27:I36">
      <formula1>G3</formula1>
      <formula2>999999999999</formula2>
    </dataValidation>
    <dataValidation type="whole" showInputMessage="1" showErrorMessage="1" errorTitle="ATTENTION" error="Entrer une valeur supérieure ou égale à 1 et inférieure à la borne maximale." promptTitle="borne inférieure" prompt="Entrer une valeur supérieure ou égale à 1 et inférieure à la borne maximale." sqref="G3:G12 G27:G36 G15:G24">
      <formula1>1</formula1>
      <formula2>100000000000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&amp;C&amp;"-,Gras"&amp;18NUMERATION</oddHeader>
    <oddFooter>&amp;Rhttp://www.scalpa.info</oddFooter>
  </headerFooter>
  <rowBreaks count="1" manualBreakCount="1">
    <brk id="36" max="16383" man="1"/>
  </rowBreaks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showGridLines="0" tabSelected="1" zoomScaleNormal="100" workbookViewId="0">
      <selection activeCell="Y1" sqref="Y1:AA2"/>
    </sheetView>
  </sheetViews>
  <sheetFormatPr baseColWidth="10" defaultColWidth="11.44140625" defaultRowHeight="21.9" customHeight="1" x14ac:dyDescent="0.3"/>
  <cols>
    <col min="1" max="1" width="3.109375" style="16" customWidth="1"/>
    <col min="2" max="2" width="4.88671875" style="18" bestFit="1" customWidth="1"/>
    <col min="3" max="3" width="70.88671875" style="16" customWidth="1"/>
    <col min="4" max="4" width="22.33203125" style="16" customWidth="1"/>
    <col min="5" max="5" width="2.88671875" style="16" customWidth="1"/>
    <col min="6" max="6" width="5.109375" style="16" bestFit="1" customWidth="1"/>
    <col min="7" max="7" width="7.77734375" style="16" customWidth="1"/>
    <col min="8" max="8" width="5.5546875" style="16" bestFit="1" customWidth="1"/>
    <col min="9" max="9" width="7.77734375" style="16" customWidth="1"/>
    <col min="10" max="10" width="16.5546875" style="17" hidden="1" customWidth="1"/>
    <col min="11" max="11" width="13.33203125" style="17" hidden="1" customWidth="1"/>
    <col min="12" max="12" width="35.44140625" style="17" hidden="1" customWidth="1"/>
    <col min="13" max="13" width="3" style="17" hidden="1" customWidth="1"/>
    <col min="14" max="14" width="32.6640625" style="17" hidden="1" customWidth="1"/>
    <col min="15" max="15" width="3" style="17" hidden="1" customWidth="1"/>
    <col min="16" max="16" width="11.5546875" style="17" hidden="1" customWidth="1"/>
    <col min="17" max="17" width="2.6640625" style="17" hidden="1" customWidth="1"/>
    <col min="18" max="18" width="15.44140625" style="17" hidden="1" customWidth="1"/>
    <col min="19" max="19" width="2" style="16" hidden="1" customWidth="1"/>
    <col min="20" max="20" width="18.88671875" style="16" hidden="1" customWidth="1"/>
    <col min="21" max="21" width="5.44140625" style="16" hidden="1" customWidth="1"/>
    <col min="22" max="22" width="14" style="16" hidden="1" customWidth="1"/>
    <col min="23" max="23" width="2" style="16" hidden="1" customWidth="1"/>
    <col min="24" max="16384" width="11.44140625" style="16"/>
  </cols>
  <sheetData>
    <row r="1" spans="1:27" ht="33" customHeight="1" x14ac:dyDescent="0.3">
      <c r="A1" s="32" t="s">
        <v>41</v>
      </c>
      <c r="B1" s="32"/>
      <c r="C1" s="32"/>
      <c r="D1" s="32"/>
      <c r="F1" s="41" t="s">
        <v>40</v>
      </c>
      <c r="G1" s="41"/>
      <c r="H1" s="41"/>
      <c r="I1" s="41"/>
      <c r="Y1" s="43" t="s">
        <v>42</v>
      </c>
      <c r="Z1" s="43"/>
      <c r="AA1" s="43"/>
    </row>
    <row r="2" spans="1:27" ht="23.1" customHeight="1" x14ac:dyDescent="0.3">
      <c r="A2" s="20" t="s">
        <v>26</v>
      </c>
      <c r="B2" s="21"/>
      <c r="C2" s="22"/>
      <c r="D2" s="23" t="str">
        <f ca="1">CONCATENATE("Série ",INT(RAND()*1000))</f>
        <v>Série 106</v>
      </c>
      <c r="F2" s="42"/>
      <c r="G2" s="42"/>
      <c r="H2" s="42"/>
      <c r="I2" s="42"/>
      <c r="Y2" s="43"/>
      <c r="Z2" s="43"/>
      <c r="AA2" s="43"/>
    </row>
    <row r="3" spans="1:27" ht="23.1" customHeight="1" x14ac:dyDescent="0.3">
      <c r="A3" s="17"/>
      <c r="B3" s="21">
        <v>1</v>
      </c>
      <c r="C3" s="22" t="str">
        <f ca="1">IF(Q3=2,
 IF(OR(W3=4,W3=7,W3=10),
    CONCATENATE("Combien y a-t-il d'",INDEX(fractions!$B$2:$B$13,W3)," dans ",TEXT(U3,"# ###, 0##")," ?"),
    CONCATENATE("Combien y a-t-il de ",INDEX(fractions!$B$2:$B$13,W3)," dans ",TEXT(U3,"# ###, 0##")," ?")),
 CONCATENATE("Quel est le chiffre des ",INDEX(fractions!$B$2:$B$13,W3)," dans ",TEXT(U3,"# ###, 0##")," ?"))</f>
        <v>Quel est le chiffre des dixièmes dans 6,496 ?</v>
      </c>
      <c r="D3" s="24" t="str">
        <f ca="1">TEXT(IF(LEFT(C3,1)="Q",MID(K3,(M3-O3)+1,1),LEFT(K3,(M3-O3)+1)),"### ##0")</f>
        <v>4</v>
      </c>
      <c r="F3" s="8" t="s">
        <v>0</v>
      </c>
      <c r="G3" s="19">
        <v>1000</v>
      </c>
      <c r="H3" s="8" t="s">
        <v>1</v>
      </c>
      <c r="I3" s="19">
        <v>9000</v>
      </c>
      <c r="J3" s="13" t="s">
        <v>9</v>
      </c>
      <c r="K3" s="14">
        <f ca="1">(RANDBETWEEN(G3,I3))*1</f>
        <v>6496</v>
      </c>
      <c r="L3" s="13" t="s">
        <v>10</v>
      </c>
      <c r="M3" s="15">
        <f ca="1">LEN(K3)</f>
        <v>4</v>
      </c>
      <c r="N3" s="13" t="s">
        <v>11</v>
      </c>
      <c r="O3" s="15">
        <f ca="1">INT(RAND()*(M3)+1)</f>
        <v>3</v>
      </c>
      <c r="P3" s="17" t="s">
        <v>13</v>
      </c>
      <c r="Q3" s="17">
        <f ca="1">INT(RAND()*2)+1</f>
        <v>1</v>
      </c>
      <c r="R3" s="17" t="s">
        <v>37</v>
      </c>
      <c r="S3" s="39">
        <f ca="1">RANDBETWEEN(1,3)</f>
        <v>3</v>
      </c>
      <c r="T3" s="16" t="s">
        <v>38</v>
      </c>
      <c r="U3" s="16" t="str">
        <f ca="1">TEXT(LEFT(K3,M3-S3)&amp;","&amp;MID(K3,M3-S3+1,M3),"### ###,0##")</f>
        <v>6,496</v>
      </c>
      <c r="V3" s="16" t="s">
        <v>39</v>
      </c>
      <c r="W3" s="16">
        <f ca="1">O3+3-S3</f>
        <v>3</v>
      </c>
    </row>
    <row r="4" spans="1:27" ht="23.1" customHeight="1" x14ac:dyDescent="0.3">
      <c r="A4" s="17"/>
      <c r="B4" s="21">
        <v>2</v>
      </c>
      <c r="C4" s="22" t="str">
        <f ca="1">IF(Q4=2,
 IF(OR(W4=4,W4=7,W4=10),
    CONCATENATE("Combien y a-t-il d'",INDEX(fractions!$B$2:$B$13,W4)," dans ",TEXT(U4,"# ###, 0##")," ?"),
    CONCATENATE("Combien y a-t-il de ",INDEX(fractions!$B$2:$B$13,W4)," dans ",TEXT(U4,"# ###, 0##")," ?")),
 CONCATENATE("Quel est le chiffre des ",INDEX(fractions!$B$2:$B$13,W4)," dans ",TEXT(U4,"# ###, 0##")," ?"))</f>
        <v>Quel est le chiffre des centièmes dans 89,82 ?</v>
      </c>
      <c r="D4" s="24" t="str">
        <f t="shared" ref="D4:D12" ca="1" si="0">TEXT(IF(LEFT(C4,1)="Q",MID(K4,(M4-O4)+1,1),LEFT(K4,(M4-O4)+1)),"### ##0")</f>
        <v>2</v>
      </c>
      <c r="F4" s="8" t="s">
        <v>0</v>
      </c>
      <c r="G4" s="19">
        <v>1000</v>
      </c>
      <c r="H4" s="8" t="s">
        <v>1</v>
      </c>
      <c r="I4" s="19">
        <v>9000</v>
      </c>
      <c r="J4" s="13" t="s">
        <v>9</v>
      </c>
      <c r="K4" s="14">
        <f t="shared" ref="K4:K12" ca="1" si="1">(RANDBETWEEN(G4,I4))*1</f>
        <v>8982</v>
      </c>
      <c r="L4" s="13" t="s">
        <v>10</v>
      </c>
      <c r="M4" s="15">
        <f t="shared" ref="M4:M12" ca="1" si="2">LEN(K4)</f>
        <v>4</v>
      </c>
      <c r="N4" s="13" t="s">
        <v>11</v>
      </c>
      <c r="O4" s="15">
        <f t="shared" ref="O4:O12" ca="1" si="3">INT(RAND()*(M4)+1)</f>
        <v>1</v>
      </c>
      <c r="P4" s="17" t="s">
        <v>13</v>
      </c>
      <c r="Q4" s="17">
        <f t="shared" ref="Q4:Q12" ca="1" si="4">INT(RAND()*2)+1</f>
        <v>1</v>
      </c>
      <c r="R4" s="17" t="s">
        <v>37</v>
      </c>
      <c r="S4" s="39">
        <f t="shared" ref="S4:S12" ca="1" si="5">RANDBETWEEN(1,3)</f>
        <v>2</v>
      </c>
      <c r="T4" s="16" t="s">
        <v>38</v>
      </c>
      <c r="U4" s="16" t="str">
        <f t="shared" ref="U4:U12" ca="1" si="6">TEXT(LEFT(K4,M4-S4)&amp;","&amp;MID(K4,M4-S4+1,M4),"### ###,0##")</f>
        <v>89,82</v>
      </c>
      <c r="V4" s="16" t="s">
        <v>39</v>
      </c>
      <c r="W4" s="16">
        <f t="shared" ref="W4:W12" ca="1" si="7">O4+3-S4</f>
        <v>2</v>
      </c>
    </row>
    <row r="5" spans="1:27" ht="23.1" customHeight="1" x14ac:dyDescent="0.3">
      <c r="A5" s="17"/>
      <c r="B5" s="21">
        <v>3</v>
      </c>
      <c r="C5" s="22" t="str">
        <f ca="1">IF(Q5=2,
 IF(OR(W5=4,W5=7,W5=10),
    CONCATENATE("Combien y a-t-il d'",INDEX(fractions!$B$2:$B$13,W5)," dans ",TEXT(U5,"# ###, 0##")," ?"),
    CONCATENATE("Combien y a-t-il de ",INDEX(fractions!$B$2:$B$13,W5)," dans ",TEXT(U5,"# ###, 0##")," ?")),
 CONCATENATE("Quel est le chiffre des ",INDEX(fractions!$B$2:$B$13,W5)," dans ",TEXT(U5,"# ###, 0##")," ?"))</f>
        <v>Combien y a-t-il d'unités d'unités dans 1,868 ?</v>
      </c>
      <c r="D5" s="24" t="str">
        <f t="shared" ca="1" si="0"/>
        <v>1</v>
      </c>
      <c r="F5" s="8" t="s">
        <v>0</v>
      </c>
      <c r="G5" s="19">
        <v>1000</v>
      </c>
      <c r="H5" s="8" t="s">
        <v>1</v>
      </c>
      <c r="I5" s="19">
        <v>9000</v>
      </c>
      <c r="J5" s="13" t="s">
        <v>9</v>
      </c>
      <c r="K5" s="14">
        <f t="shared" ca="1" si="1"/>
        <v>1868</v>
      </c>
      <c r="L5" s="13" t="s">
        <v>10</v>
      </c>
      <c r="M5" s="15">
        <f t="shared" ca="1" si="2"/>
        <v>4</v>
      </c>
      <c r="N5" s="13" t="s">
        <v>11</v>
      </c>
      <c r="O5" s="15">
        <f t="shared" ca="1" si="3"/>
        <v>4</v>
      </c>
      <c r="P5" s="17" t="s">
        <v>13</v>
      </c>
      <c r="Q5" s="17">
        <f t="shared" ca="1" si="4"/>
        <v>2</v>
      </c>
      <c r="R5" s="17" t="s">
        <v>37</v>
      </c>
      <c r="S5" s="39">
        <f t="shared" ca="1" si="5"/>
        <v>3</v>
      </c>
      <c r="T5" s="16" t="s">
        <v>38</v>
      </c>
      <c r="U5" s="16" t="str">
        <f t="shared" ca="1" si="6"/>
        <v>1,868</v>
      </c>
      <c r="V5" s="16" t="s">
        <v>39</v>
      </c>
      <c r="W5" s="16">
        <f t="shared" ca="1" si="7"/>
        <v>4</v>
      </c>
    </row>
    <row r="6" spans="1:27" ht="23.1" customHeight="1" x14ac:dyDescent="0.3">
      <c r="A6" s="17"/>
      <c r="B6" s="21">
        <v>4</v>
      </c>
      <c r="C6" s="22" t="str">
        <f ca="1">IF(Q6=2,
 IF(OR(W6=4,W6=7,W6=10),
    CONCATENATE("Combien y a-t-il d'",INDEX(fractions!$B$2:$B$13,W6)," dans ",TEXT(U6,"# ###, 0##")," ?"),
    CONCATENATE("Combien y a-t-il de ",INDEX(fractions!$B$2:$B$13,W6)," dans ",TEXT(U6,"# ###, 0##")," ?")),
 CONCATENATE("Quel est le chiffre des ",INDEX(fractions!$B$2:$B$13,W6)," dans ",TEXT(U6,"# ###, 0##")," ?"))</f>
        <v>Combien y a-t-il de centièmes dans 8,095 ?</v>
      </c>
      <c r="D6" s="24" t="str">
        <f t="shared" ca="1" si="0"/>
        <v>809</v>
      </c>
      <c r="F6" s="8" t="s">
        <v>0</v>
      </c>
      <c r="G6" s="19">
        <v>1000</v>
      </c>
      <c r="H6" s="8" t="s">
        <v>1</v>
      </c>
      <c r="I6" s="19">
        <v>9000</v>
      </c>
      <c r="J6" s="13" t="s">
        <v>9</v>
      </c>
      <c r="K6" s="14">
        <f t="shared" ca="1" si="1"/>
        <v>8095</v>
      </c>
      <c r="L6" s="13" t="s">
        <v>10</v>
      </c>
      <c r="M6" s="15">
        <f t="shared" ca="1" si="2"/>
        <v>4</v>
      </c>
      <c r="N6" s="13" t="s">
        <v>11</v>
      </c>
      <c r="O6" s="15">
        <f t="shared" ca="1" si="3"/>
        <v>2</v>
      </c>
      <c r="P6" s="17" t="s">
        <v>13</v>
      </c>
      <c r="Q6" s="17">
        <f t="shared" ca="1" si="4"/>
        <v>2</v>
      </c>
      <c r="R6" s="17" t="s">
        <v>37</v>
      </c>
      <c r="S6" s="39">
        <f t="shared" ca="1" si="5"/>
        <v>3</v>
      </c>
      <c r="T6" s="16" t="s">
        <v>38</v>
      </c>
      <c r="U6" s="16" t="str">
        <f t="shared" ca="1" si="6"/>
        <v>8,095</v>
      </c>
      <c r="V6" s="16" t="s">
        <v>39</v>
      </c>
      <c r="W6" s="16">
        <f t="shared" ca="1" si="7"/>
        <v>2</v>
      </c>
    </row>
    <row r="7" spans="1:27" ht="23.1" customHeight="1" x14ac:dyDescent="0.3">
      <c r="A7" s="17"/>
      <c r="B7" s="21">
        <v>5</v>
      </c>
      <c r="C7" s="22" t="str">
        <f ca="1">IF(Q7=2,
 IF(OR(W7=4,W7=7,W7=10),
    CONCATENATE("Combien y a-t-il d'",INDEX(fractions!$B$2:$B$13,W7)," dans ",TEXT(U7,"# ###, 0##")," ?"),
    CONCATENATE("Combien y a-t-il de ",INDEX(fractions!$B$2:$B$13,W7)," dans ",TEXT(U7,"# ###, 0##")," ?")),
 CONCATENATE("Quel est le chiffre des ",INDEX(fractions!$B$2:$B$13,W7)," dans ",TEXT(U7,"# ###, 0##")," ?"))</f>
        <v>Quel est le chiffre des dizaines d'unités dans 181,1 ?</v>
      </c>
      <c r="D7" s="24" t="str">
        <f t="shared" ca="1" si="0"/>
        <v>8</v>
      </c>
      <c r="F7" s="8" t="s">
        <v>0</v>
      </c>
      <c r="G7" s="19">
        <v>1000</v>
      </c>
      <c r="H7" s="8" t="s">
        <v>1</v>
      </c>
      <c r="I7" s="19">
        <v>9000</v>
      </c>
      <c r="J7" s="13" t="s">
        <v>9</v>
      </c>
      <c r="K7" s="14">
        <f t="shared" ca="1" si="1"/>
        <v>1811</v>
      </c>
      <c r="L7" s="13" t="s">
        <v>10</v>
      </c>
      <c r="M7" s="15">
        <f t="shared" ca="1" si="2"/>
        <v>4</v>
      </c>
      <c r="N7" s="13" t="s">
        <v>11</v>
      </c>
      <c r="O7" s="15">
        <f t="shared" ca="1" si="3"/>
        <v>3</v>
      </c>
      <c r="P7" s="17" t="s">
        <v>13</v>
      </c>
      <c r="Q7" s="17">
        <f t="shared" ca="1" si="4"/>
        <v>1</v>
      </c>
      <c r="R7" s="17" t="s">
        <v>37</v>
      </c>
      <c r="S7" s="39">
        <f t="shared" ca="1" si="5"/>
        <v>1</v>
      </c>
      <c r="T7" s="16" t="s">
        <v>38</v>
      </c>
      <c r="U7" s="16" t="str">
        <f t="shared" ca="1" si="6"/>
        <v>181,1</v>
      </c>
      <c r="V7" s="16" t="s">
        <v>39</v>
      </c>
      <c r="W7" s="16">
        <f t="shared" ca="1" si="7"/>
        <v>5</v>
      </c>
    </row>
    <row r="8" spans="1:27" ht="23.1" customHeight="1" x14ac:dyDescent="0.3">
      <c r="A8" s="17"/>
      <c r="B8" s="21">
        <v>6</v>
      </c>
      <c r="C8" s="22" t="str">
        <f ca="1">IF(Q8=2,
 IF(OR(W8=4,W8=7,W8=10),
    CONCATENATE("Combien y a-t-il d'",INDEX(fractions!$B$2:$B$13,W8)," dans ",TEXT(U8,"# ###, 0##")," ?"),
    CONCATENATE("Combien y a-t-il de ",INDEX(fractions!$B$2:$B$13,W8)," dans ",TEXT(U8,"# ###, 0##")," ?")),
 CONCATENATE("Quel est le chiffre des ",INDEX(fractions!$B$2:$B$13,W8)," dans ",TEXT(U8,"# ###, 0##")," ?"))</f>
        <v>Combien y a-t-il d'unités d'unités dans 6,362 ?</v>
      </c>
      <c r="D8" s="24" t="str">
        <f t="shared" ca="1" si="0"/>
        <v>6</v>
      </c>
      <c r="F8" s="8" t="s">
        <v>0</v>
      </c>
      <c r="G8" s="19">
        <v>1000</v>
      </c>
      <c r="H8" s="8" t="s">
        <v>1</v>
      </c>
      <c r="I8" s="19">
        <v>9000</v>
      </c>
      <c r="J8" s="13" t="s">
        <v>9</v>
      </c>
      <c r="K8" s="14">
        <f t="shared" ca="1" si="1"/>
        <v>6362</v>
      </c>
      <c r="L8" s="13" t="s">
        <v>10</v>
      </c>
      <c r="M8" s="15">
        <f t="shared" ca="1" si="2"/>
        <v>4</v>
      </c>
      <c r="N8" s="13" t="s">
        <v>11</v>
      </c>
      <c r="O8" s="15">
        <f t="shared" ca="1" si="3"/>
        <v>4</v>
      </c>
      <c r="P8" s="17" t="s">
        <v>13</v>
      </c>
      <c r="Q8" s="17">
        <f t="shared" ca="1" si="4"/>
        <v>2</v>
      </c>
      <c r="R8" s="17" t="s">
        <v>37</v>
      </c>
      <c r="S8" s="39">
        <f t="shared" ca="1" si="5"/>
        <v>3</v>
      </c>
      <c r="T8" s="16" t="s">
        <v>38</v>
      </c>
      <c r="U8" s="16" t="str">
        <f t="shared" ca="1" si="6"/>
        <v>6,362</v>
      </c>
      <c r="V8" s="16" t="s">
        <v>39</v>
      </c>
      <c r="W8" s="16">
        <f t="shared" ca="1" si="7"/>
        <v>4</v>
      </c>
    </row>
    <row r="9" spans="1:27" ht="23.1" customHeight="1" x14ac:dyDescent="0.3">
      <c r="A9" s="17"/>
      <c r="B9" s="21">
        <v>7</v>
      </c>
      <c r="C9" s="22" t="str">
        <f ca="1">IF(Q9=2,
 IF(OR(W9=4,W9=7,W9=10),
    CONCATENATE("Combien y a-t-il d'",INDEX(fractions!$B$2:$B$13,W9)," dans ",TEXT(U9,"# ###, 0##")," ?"),
    CONCATENATE("Combien y a-t-il de ",INDEX(fractions!$B$2:$B$13,W9)," dans ",TEXT(U9,"# ###, 0##")," ?")),
 CONCATENATE("Quel est le chiffre des ",INDEX(fractions!$B$2:$B$13,W9)," dans ",TEXT(U9,"# ###, 0##")," ?"))</f>
        <v>Combien y a-t-il de centièmes dans 6,026 ?</v>
      </c>
      <c r="D9" s="24" t="str">
        <f t="shared" ca="1" si="0"/>
        <v>602</v>
      </c>
      <c r="F9" s="8" t="s">
        <v>0</v>
      </c>
      <c r="G9" s="19">
        <v>1000</v>
      </c>
      <c r="H9" s="8" t="s">
        <v>1</v>
      </c>
      <c r="I9" s="19">
        <v>9000</v>
      </c>
      <c r="J9" s="13" t="s">
        <v>9</v>
      </c>
      <c r="K9" s="14">
        <f t="shared" ca="1" si="1"/>
        <v>6026</v>
      </c>
      <c r="L9" s="13" t="s">
        <v>10</v>
      </c>
      <c r="M9" s="15">
        <f t="shared" ca="1" si="2"/>
        <v>4</v>
      </c>
      <c r="N9" s="13" t="s">
        <v>11</v>
      </c>
      <c r="O9" s="15">
        <f t="shared" ca="1" si="3"/>
        <v>2</v>
      </c>
      <c r="P9" s="17" t="s">
        <v>13</v>
      </c>
      <c r="Q9" s="17">
        <f t="shared" ca="1" si="4"/>
        <v>2</v>
      </c>
      <c r="R9" s="17" t="s">
        <v>37</v>
      </c>
      <c r="S9" s="39">
        <f t="shared" ca="1" si="5"/>
        <v>3</v>
      </c>
      <c r="T9" s="16" t="s">
        <v>38</v>
      </c>
      <c r="U9" s="16" t="str">
        <f t="shared" ca="1" si="6"/>
        <v>6,026</v>
      </c>
      <c r="V9" s="16" t="s">
        <v>39</v>
      </c>
      <c r="W9" s="16">
        <f t="shared" ca="1" si="7"/>
        <v>2</v>
      </c>
    </row>
    <row r="10" spans="1:27" ht="23.1" customHeight="1" x14ac:dyDescent="0.3">
      <c r="A10" s="17"/>
      <c r="B10" s="21">
        <v>8</v>
      </c>
      <c r="C10" s="22" t="str">
        <f ca="1">IF(Q10=2,
 IF(OR(W10=4,W10=7,W10=10),
    CONCATENATE("Combien y a-t-il d'",INDEX(fractions!$B$2:$B$13,W10)," dans ",TEXT(U10,"# ###, 0##")," ?"),
    CONCATENATE("Combien y a-t-il de ",INDEX(fractions!$B$2:$B$13,W10)," dans ",TEXT(U10,"# ###, 0##")," ?")),
 CONCATENATE("Quel est le chiffre des ",INDEX(fractions!$B$2:$B$13,W10)," dans ",TEXT(U10,"# ###, 0##")," ?"))</f>
        <v>Quel est le chiffre des dixièmes dans 630,4 ?</v>
      </c>
      <c r="D10" s="24" t="str">
        <f t="shared" ca="1" si="0"/>
        <v>4</v>
      </c>
      <c r="F10" s="8" t="s">
        <v>0</v>
      </c>
      <c r="G10" s="19">
        <v>1000</v>
      </c>
      <c r="H10" s="8" t="s">
        <v>1</v>
      </c>
      <c r="I10" s="19">
        <v>9000</v>
      </c>
      <c r="J10" s="13" t="s">
        <v>9</v>
      </c>
      <c r="K10" s="14">
        <f t="shared" ca="1" si="1"/>
        <v>6304</v>
      </c>
      <c r="L10" s="13" t="s">
        <v>10</v>
      </c>
      <c r="M10" s="15">
        <f t="shared" ca="1" si="2"/>
        <v>4</v>
      </c>
      <c r="N10" s="13" t="s">
        <v>11</v>
      </c>
      <c r="O10" s="15">
        <f t="shared" ca="1" si="3"/>
        <v>1</v>
      </c>
      <c r="P10" s="17" t="s">
        <v>13</v>
      </c>
      <c r="Q10" s="17">
        <f t="shared" ca="1" si="4"/>
        <v>1</v>
      </c>
      <c r="R10" s="17" t="s">
        <v>37</v>
      </c>
      <c r="S10" s="39">
        <f t="shared" ca="1" si="5"/>
        <v>1</v>
      </c>
      <c r="T10" s="16" t="s">
        <v>38</v>
      </c>
      <c r="U10" s="16" t="str">
        <f t="shared" ca="1" si="6"/>
        <v>630,4</v>
      </c>
      <c r="V10" s="16" t="s">
        <v>39</v>
      </c>
      <c r="W10" s="16">
        <f t="shared" ca="1" si="7"/>
        <v>3</v>
      </c>
    </row>
    <row r="11" spans="1:27" ht="23.1" customHeight="1" x14ac:dyDescent="0.3">
      <c r="A11" s="17"/>
      <c r="B11" s="21">
        <v>9</v>
      </c>
      <c r="C11" s="22" t="str">
        <f ca="1">IF(Q11=2,
 IF(OR(W11=4,W11=7,W11=10),
    CONCATENATE("Combien y a-t-il d'",INDEX(fractions!$B$2:$B$13,W11)," dans ",TEXT(U11,"# ###, 0##")," ?"),
    CONCATENATE("Combien y a-t-il de ",INDEX(fractions!$B$2:$B$13,W11)," dans ",TEXT(U11,"# ###, 0##")," ?")),
 CONCATENATE("Quel est le chiffre des ",INDEX(fractions!$B$2:$B$13,W11)," dans ",TEXT(U11,"# ###, 0##")," ?"))</f>
        <v>Combien y a-t-il de dixièmes dans 569,3 ?</v>
      </c>
      <c r="D11" s="24" t="str">
        <f t="shared" ca="1" si="0"/>
        <v>5 693</v>
      </c>
      <c r="F11" s="8" t="s">
        <v>0</v>
      </c>
      <c r="G11" s="19">
        <v>1000</v>
      </c>
      <c r="H11" s="8" t="s">
        <v>1</v>
      </c>
      <c r="I11" s="19">
        <v>9000</v>
      </c>
      <c r="J11" s="13" t="s">
        <v>9</v>
      </c>
      <c r="K11" s="14">
        <f t="shared" ca="1" si="1"/>
        <v>5693</v>
      </c>
      <c r="L11" s="13" t="s">
        <v>10</v>
      </c>
      <c r="M11" s="15">
        <f t="shared" ca="1" si="2"/>
        <v>4</v>
      </c>
      <c r="N11" s="13" t="s">
        <v>11</v>
      </c>
      <c r="O11" s="15">
        <f t="shared" ca="1" si="3"/>
        <v>1</v>
      </c>
      <c r="P11" s="17" t="s">
        <v>13</v>
      </c>
      <c r="Q11" s="17">
        <f t="shared" ca="1" si="4"/>
        <v>2</v>
      </c>
      <c r="R11" s="17" t="s">
        <v>37</v>
      </c>
      <c r="S11" s="39">
        <f t="shared" ca="1" si="5"/>
        <v>1</v>
      </c>
      <c r="T11" s="16" t="s">
        <v>38</v>
      </c>
      <c r="U11" s="16" t="str">
        <f t="shared" ca="1" si="6"/>
        <v>569,3</v>
      </c>
      <c r="V11" s="16" t="s">
        <v>39</v>
      </c>
      <c r="W11" s="16">
        <f t="shared" ca="1" si="7"/>
        <v>3</v>
      </c>
    </row>
    <row r="12" spans="1:27" ht="23.1" customHeight="1" x14ac:dyDescent="0.3">
      <c r="A12" s="17"/>
      <c r="B12" s="21">
        <v>10</v>
      </c>
      <c r="C12" s="22" t="str">
        <f ca="1">IF(Q12=2,
 IF(OR(W12=4,W12=7,W12=10),
    CONCATENATE("Combien y a-t-il d'",INDEX(fractions!$B$2:$B$13,W12)," dans ",TEXT(U12,"# ###, 0##")," ?"),
    CONCATENATE("Combien y a-t-il de ",INDEX(fractions!$B$2:$B$13,W12)," dans ",TEXT(U12,"# ###, 0##")," ?")),
 CONCATENATE("Quel est le chiffre des ",INDEX(fractions!$B$2:$B$13,W12)," dans ",TEXT(U12,"# ###, 0##")," ?"))</f>
        <v>Quel est le chiffre des centièmes dans 41,78 ?</v>
      </c>
      <c r="D12" s="24" t="str">
        <f t="shared" ca="1" si="0"/>
        <v>8</v>
      </c>
      <c r="F12" s="8" t="s">
        <v>0</v>
      </c>
      <c r="G12" s="19">
        <v>1000</v>
      </c>
      <c r="H12" s="8" t="s">
        <v>1</v>
      </c>
      <c r="I12" s="19">
        <v>9000</v>
      </c>
      <c r="J12" s="13" t="s">
        <v>9</v>
      </c>
      <c r="K12" s="14">
        <f t="shared" ca="1" si="1"/>
        <v>4178</v>
      </c>
      <c r="L12" s="13" t="s">
        <v>10</v>
      </c>
      <c r="M12" s="15">
        <f t="shared" ca="1" si="2"/>
        <v>4</v>
      </c>
      <c r="N12" s="13" t="s">
        <v>11</v>
      </c>
      <c r="O12" s="15">
        <f t="shared" ca="1" si="3"/>
        <v>1</v>
      </c>
      <c r="P12" s="17" t="s">
        <v>13</v>
      </c>
      <c r="Q12" s="17">
        <f t="shared" ca="1" si="4"/>
        <v>1</v>
      </c>
      <c r="R12" s="17" t="s">
        <v>37</v>
      </c>
      <c r="S12" s="39">
        <f t="shared" ca="1" si="5"/>
        <v>2</v>
      </c>
      <c r="T12" s="16" t="s">
        <v>38</v>
      </c>
      <c r="U12" s="16" t="str">
        <f t="shared" ca="1" si="6"/>
        <v>41,78</v>
      </c>
      <c r="V12" s="16" t="s">
        <v>39</v>
      </c>
      <c r="W12" s="16">
        <f t="shared" ca="1" si="7"/>
        <v>2</v>
      </c>
    </row>
    <row r="13" spans="1:27" ht="33" customHeight="1" x14ac:dyDescent="0.3">
      <c r="A13" s="17"/>
      <c r="B13" s="21"/>
      <c r="C13" s="22"/>
      <c r="D13" s="25"/>
    </row>
    <row r="14" spans="1:27" ht="23.1" customHeight="1" x14ac:dyDescent="0.3">
      <c r="A14" s="20" t="s">
        <v>27</v>
      </c>
      <c r="B14" s="21"/>
      <c r="C14" s="22"/>
      <c r="D14" s="25"/>
    </row>
    <row r="15" spans="1:27" ht="23.1" customHeight="1" x14ac:dyDescent="0.3">
      <c r="A15" s="17"/>
      <c r="B15" s="21">
        <v>1</v>
      </c>
      <c r="C15" s="22" t="str">
        <f ca="1">IF(Q15=2,
 IF(OR(W15=4,W15=7,W15=10),
    CONCATENATE("Combien y a-t-il d'",INDEX(fractions!$B$2:$B$13,W15)," dans ",TEXT(U15,"# ###, 0##")," ?"),
    CONCATENATE("Combien y a-t-il de ",INDEX(fractions!$B$2:$B$13,W15)," dans ",TEXT(U15,"# ###, 0##")," ?")),
 CONCATENATE("Quel est le chiffre des ",INDEX(fractions!$B$2:$B$13,W15)," dans ",TEXT(U15,"# ###, 0##")," ?"))</f>
        <v>Quel est le chiffre des centaines d'unités dans 285,8 ?</v>
      </c>
      <c r="D15" s="24" t="str">
        <f ca="1">TEXT(IF(LEFT(C15,1)="Q",MID(K15,(M15-O15)+1,1),LEFT(K15,(M15-O15)+1)),"### ##0")</f>
        <v>2</v>
      </c>
      <c r="F15" s="8" t="s">
        <v>0</v>
      </c>
      <c r="G15" s="19">
        <v>1000</v>
      </c>
      <c r="H15" s="8" t="s">
        <v>1</v>
      </c>
      <c r="I15" s="19">
        <v>9000</v>
      </c>
      <c r="J15" s="13" t="s">
        <v>9</v>
      </c>
      <c r="K15" s="14">
        <f ca="1">(RANDBETWEEN(G15,I15))*1</f>
        <v>2858</v>
      </c>
      <c r="L15" s="13" t="s">
        <v>10</v>
      </c>
      <c r="M15" s="15">
        <f ca="1">LEN(K15)</f>
        <v>4</v>
      </c>
      <c r="N15" s="13" t="s">
        <v>11</v>
      </c>
      <c r="O15" s="15">
        <f ca="1">INT(RAND()*(M15)+1)</f>
        <v>4</v>
      </c>
      <c r="P15" s="17" t="s">
        <v>13</v>
      </c>
      <c r="Q15" s="17">
        <f ca="1">INT(RAND()*2)+1</f>
        <v>1</v>
      </c>
      <c r="R15" s="17" t="s">
        <v>37</v>
      </c>
      <c r="S15" s="39">
        <f ca="1">RANDBETWEEN(1,3)</f>
        <v>1</v>
      </c>
      <c r="T15" s="16" t="s">
        <v>38</v>
      </c>
      <c r="U15" s="16" t="str">
        <f ca="1">TEXT(LEFT(K15,M15-S15)&amp;","&amp;MID(K15,M15-S15+1,M15),"### ###,0##")</f>
        <v>285,8</v>
      </c>
      <c r="V15" s="16" t="s">
        <v>39</v>
      </c>
      <c r="W15" s="16">
        <f ca="1">O15+3-S15</f>
        <v>6</v>
      </c>
    </row>
    <row r="16" spans="1:27" ht="23.1" customHeight="1" x14ac:dyDescent="0.3">
      <c r="A16" s="17"/>
      <c r="B16" s="21">
        <v>2</v>
      </c>
      <c r="C16" s="22" t="str">
        <f ca="1">IF(Q16=2,
 IF(OR(W16=4,W16=7,W16=10),
    CONCATENATE("Combien y a-t-il d'",INDEX(fractions!$B$2:$B$13,W16)," dans ",TEXT(U16,"# ###, 0##")," ?"),
    CONCATENATE("Combien y a-t-il de ",INDEX(fractions!$B$2:$B$13,W16)," dans ",TEXT(U16,"# ###, 0##")," ?")),
 CONCATENATE("Quel est le chiffre des ",INDEX(fractions!$B$2:$B$13,W16)," dans ",TEXT(U16,"# ###, 0##")," ?"))</f>
        <v>Quel est le chiffre des unités d'unités dans 178,2 ?</v>
      </c>
      <c r="D16" s="24" t="str">
        <f t="shared" ref="D16:D24" ca="1" si="8">TEXT(IF(LEFT(C16,1)="Q",MID(K16,(M16-O16)+1,1),LEFT(K16,(M16-O16)+1)),"### ##0")</f>
        <v>8</v>
      </c>
      <c r="F16" s="8" t="s">
        <v>0</v>
      </c>
      <c r="G16" s="19">
        <v>1000</v>
      </c>
      <c r="H16" s="8" t="s">
        <v>1</v>
      </c>
      <c r="I16" s="19">
        <v>9000</v>
      </c>
      <c r="J16" s="13" t="s">
        <v>9</v>
      </c>
      <c r="K16" s="14">
        <f t="shared" ref="K16:K24" ca="1" si="9">(RANDBETWEEN(G16,I16))*1</f>
        <v>1782</v>
      </c>
      <c r="L16" s="13" t="s">
        <v>10</v>
      </c>
      <c r="M16" s="15">
        <f t="shared" ref="M16:M24" ca="1" si="10">LEN(K16)</f>
        <v>4</v>
      </c>
      <c r="N16" s="13" t="s">
        <v>11</v>
      </c>
      <c r="O16" s="15">
        <f t="shared" ref="O16:O24" ca="1" si="11">INT(RAND()*(M16)+1)</f>
        <v>2</v>
      </c>
      <c r="P16" s="17" t="s">
        <v>13</v>
      </c>
      <c r="Q16" s="17">
        <f t="shared" ref="Q16:Q24" ca="1" si="12">INT(RAND()*2)+1</f>
        <v>1</v>
      </c>
      <c r="R16" s="17" t="s">
        <v>37</v>
      </c>
      <c r="S16" s="39">
        <f t="shared" ref="S16:S24" ca="1" si="13">RANDBETWEEN(1,3)</f>
        <v>1</v>
      </c>
      <c r="T16" s="16" t="s">
        <v>38</v>
      </c>
      <c r="U16" s="16" t="str">
        <f t="shared" ref="U16:U24" ca="1" si="14">TEXT(LEFT(K16,M16-S16)&amp;","&amp;MID(K16,M16-S16+1,M16),"### ###,0##")</f>
        <v>178,2</v>
      </c>
      <c r="V16" s="16" t="s">
        <v>39</v>
      </c>
      <c r="W16" s="16">
        <f t="shared" ref="W16:W24" ca="1" si="15">O16+3-S16</f>
        <v>4</v>
      </c>
    </row>
    <row r="17" spans="1:23" ht="23.1" customHeight="1" x14ac:dyDescent="0.3">
      <c r="A17" s="17"/>
      <c r="B17" s="21">
        <v>3</v>
      </c>
      <c r="C17" s="22" t="str">
        <f ca="1">IF(Q17=2,
 IF(OR(W17=4,W17=7,W17=10),
    CONCATENATE("Combien y a-t-il d'",INDEX(fractions!$B$2:$B$13,W17)," dans ",TEXT(U17,"# ###, 0##")," ?"),
    CONCATENATE("Combien y a-t-il de ",INDEX(fractions!$B$2:$B$13,W17)," dans ",TEXT(U17,"# ###, 0##")," ?")),
 CONCATENATE("Quel est le chiffre des ",INDEX(fractions!$B$2:$B$13,W17)," dans ",TEXT(U17,"# ###, 0##")," ?"))</f>
        <v>Quel est le chiffre des unités d'unités dans 89,46 ?</v>
      </c>
      <c r="D17" s="24" t="str">
        <f t="shared" ca="1" si="8"/>
        <v>9</v>
      </c>
      <c r="F17" s="8" t="s">
        <v>0</v>
      </c>
      <c r="G17" s="19">
        <v>1000</v>
      </c>
      <c r="H17" s="8" t="s">
        <v>1</v>
      </c>
      <c r="I17" s="19">
        <v>9000</v>
      </c>
      <c r="J17" s="13" t="s">
        <v>9</v>
      </c>
      <c r="K17" s="14">
        <f t="shared" ca="1" si="9"/>
        <v>8946</v>
      </c>
      <c r="L17" s="13" t="s">
        <v>10</v>
      </c>
      <c r="M17" s="15">
        <f t="shared" ca="1" si="10"/>
        <v>4</v>
      </c>
      <c r="N17" s="13" t="s">
        <v>11</v>
      </c>
      <c r="O17" s="15">
        <f t="shared" ca="1" si="11"/>
        <v>3</v>
      </c>
      <c r="P17" s="17" t="s">
        <v>13</v>
      </c>
      <c r="Q17" s="17">
        <f t="shared" ca="1" si="12"/>
        <v>1</v>
      </c>
      <c r="R17" s="17" t="s">
        <v>37</v>
      </c>
      <c r="S17" s="39">
        <f t="shared" ca="1" si="13"/>
        <v>2</v>
      </c>
      <c r="T17" s="16" t="s">
        <v>38</v>
      </c>
      <c r="U17" s="16" t="str">
        <f t="shared" ca="1" si="14"/>
        <v>89,46</v>
      </c>
      <c r="V17" s="16" t="s">
        <v>39</v>
      </c>
      <c r="W17" s="16">
        <f t="shared" ca="1" si="15"/>
        <v>4</v>
      </c>
    </row>
    <row r="18" spans="1:23" ht="23.1" customHeight="1" x14ac:dyDescent="0.3">
      <c r="A18" s="17"/>
      <c r="B18" s="21">
        <v>4</v>
      </c>
      <c r="C18" s="22" t="str">
        <f ca="1">IF(Q18=2,
 IF(OR(W18=4,W18=7,W18=10),
    CONCATENATE("Combien y a-t-il d'",INDEX(fractions!$B$2:$B$13,W18)," dans ",TEXT(U18,"# ###, 0##")," ?"),
    CONCATENATE("Combien y a-t-il de ",INDEX(fractions!$B$2:$B$13,W18)," dans ",TEXT(U18,"# ###, 0##")," ?")),
 CONCATENATE("Quel est le chiffre des ",INDEX(fractions!$B$2:$B$13,W18)," dans ",TEXT(U18,"# ###, 0##")," ?"))</f>
        <v>Combien y a-t-il de millièmes dans 5,095 ?</v>
      </c>
      <c r="D18" s="24" t="str">
        <f t="shared" ca="1" si="8"/>
        <v>5 095</v>
      </c>
      <c r="F18" s="8" t="s">
        <v>0</v>
      </c>
      <c r="G18" s="19">
        <v>1000</v>
      </c>
      <c r="H18" s="8" t="s">
        <v>1</v>
      </c>
      <c r="I18" s="19">
        <v>9000</v>
      </c>
      <c r="J18" s="13" t="s">
        <v>9</v>
      </c>
      <c r="K18" s="14">
        <f t="shared" ca="1" si="9"/>
        <v>5095</v>
      </c>
      <c r="L18" s="13" t="s">
        <v>10</v>
      </c>
      <c r="M18" s="15">
        <f t="shared" ca="1" si="10"/>
        <v>4</v>
      </c>
      <c r="N18" s="13" t="s">
        <v>11</v>
      </c>
      <c r="O18" s="15">
        <f t="shared" ca="1" si="11"/>
        <v>1</v>
      </c>
      <c r="P18" s="17" t="s">
        <v>13</v>
      </c>
      <c r="Q18" s="17">
        <f t="shared" ca="1" si="12"/>
        <v>2</v>
      </c>
      <c r="R18" s="17" t="s">
        <v>37</v>
      </c>
      <c r="S18" s="39">
        <f t="shared" ca="1" si="13"/>
        <v>3</v>
      </c>
      <c r="T18" s="16" t="s">
        <v>38</v>
      </c>
      <c r="U18" s="16" t="str">
        <f t="shared" ca="1" si="14"/>
        <v>5,095</v>
      </c>
      <c r="V18" s="16" t="s">
        <v>39</v>
      </c>
      <c r="W18" s="16">
        <f t="shared" ca="1" si="15"/>
        <v>1</v>
      </c>
    </row>
    <row r="19" spans="1:23" ht="23.1" customHeight="1" x14ac:dyDescent="0.3">
      <c r="A19" s="17"/>
      <c r="B19" s="21">
        <v>5</v>
      </c>
      <c r="C19" s="22" t="str">
        <f ca="1">IF(Q19=2,
 IF(OR(W19=4,W19=7,W19=10),
    CONCATENATE("Combien y a-t-il d'",INDEX(fractions!$B$2:$B$13,W19)," dans ",TEXT(U19,"# ###, 0##")," ?"),
    CONCATENATE("Combien y a-t-il de ",INDEX(fractions!$B$2:$B$13,W19)," dans ",TEXT(U19,"# ###, 0##")," ?")),
 CONCATENATE("Quel est le chiffre des ",INDEX(fractions!$B$2:$B$13,W19)," dans ",TEXT(U19,"# ###, 0##")," ?"))</f>
        <v>Quel est le chiffre des unités d'unités dans 5,537 ?</v>
      </c>
      <c r="D19" s="24" t="str">
        <f t="shared" ca="1" si="8"/>
        <v>5</v>
      </c>
      <c r="F19" s="8" t="s">
        <v>0</v>
      </c>
      <c r="G19" s="19">
        <v>1000</v>
      </c>
      <c r="H19" s="8" t="s">
        <v>1</v>
      </c>
      <c r="I19" s="19">
        <v>9000</v>
      </c>
      <c r="J19" s="13" t="s">
        <v>9</v>
      </c>
      <c r="K19" s="14">
        <f t="shared" ca="1" si="9"/>
        <v>5537</v>
      </c>
      <c r="L19" s="13" t="s">
        <v>10</v>
      </c>
      <c r="M19" s="15">
        <f t="shared" ca="1" si="10"/>
        <v>4</v>
      </c>
      <c r="N19" s="13" t="s">
        <v>11</v>
      </c>
      <c r="O19" s="15">
        <f t="shared" ca="1" si="11"/>
        <v>4</v>
      </c>
      <c r="P19" s="17" t="s">
        <v>13</v>
      </c>
      <c r="Q19" s="17">
        <f t="shared" ca="1" si="12"/>
        <v>1</v>
      </c>
      <c r="R19" s="17" t="s">
        <v>37</v>
      </c>
      <c r="S19" s="39">
        <f t="shared" ca="1" si="13"/>
        <v>3</v>
      </c>
      <c r="T19" s="16" t="s">
        <v>38</v>
      </c>
      <c r="U19" s="16" t="str">
        <f t="shared" ca="1" si="14"/>
        <v>5,537</v>
      </c>
      <c r="V19" s="16" t="s">
        <v>39</v>
      </c>
      <c r="W19" s="16">
        <f t="shared" ca="1" si="15"/>
        <v>4</v>
      </c>
    </row>
    <row r="20" spans="1:23" ht="23.1" customHeight="1" x14ac:dyDescent="0.3">
      <c r="A20" s="17"/>
      <c r="B20" s="21">
        <v>6</v>
      </c>
      <c r="C20" s="22" t="str">
        <f ca="1">IF(Q20=2,
 IF(OR(W20=4,W20=7,W20=10),
    CONCATENATE("Combien y a-t-il d'",INDEX(fractions!$B$2:$B$13,W20)," dans ",TEXT(U20,"# ###, 0##")," ?"),
    CONCATENATE("Combien y a-t-il de ",INDEX(fractions!$B$2:$B$13,W20)," dans ",TEXT(U20,"# ###, 0##")," ?")),
 CONCATENATE("Quel est le chiffre des ",INDEX(fractions!$B$2:$B$13,W20)," dans ",TEXT(U20,"# ###, 0##")," ?"))</f>
        <v>Combien y a-t-il de dizaines d'unités dans 488,0 ?</v>
      </c>
      <c r="D20" s="24" t="str">
        <f t="shared" ca="1" si="8"/>
        <v>48</v>
      </c>
      <c r="F20" s="8" t="s">
        <v>0</v>
      </c>
      <c r="G20" s="19">
        <v>1000</v>
      </c>
      <c r="H20" s="8" t="s">
        <v>1</v>
      </c>
      <c r="I20" s="19">
        <v>9000</v>
      </c>
      <c r="J20" s="13" t="s">
        <v>9</v>
      </c>
      <c r="K20" s="14">
        <f t="shared" ca="1" si="9"/>
        <v>4880</v>
      </c>
      <c r="L20" s="13" t="s">
        <v>10</v>
      </c>
      <c r="M20" s="15">
        <f t="shared" ca="1" si="10"/>
        <v>4</v>
      </c>
      <c r="N20" s="13" t="s">
        <v>11</v>
      </c>
      <c r="O20" s="15">
        <f t="shared" ca="1" si="11"/>
        <v>3</v>
      </c>
      <c r="P20" s="17" t="s">
        <v>13</v>
      </c>
      <c r="Q20" s="17">
        <f t="shared" ca="1" si="12"/>
        <v>2</v>
      </c>
      <c r="R20" s="17" t="s">
        <v>37</v>
      </c>
      <c r="S20" s="39">
        <f t="shared" ca="1" si="13"/>
        <v>1</v>
      </c>
      <c r="T20" s="16" t="s">
        <v>38</v>
      </c>
      <c r="U20" s="16" t="str">
        <f t="shared" ca="1" si="14"/>
        <v>488,0</v>
      </c>
      <c r="V20" s="16" t="s">
        <v>39</v>
      </c>
      <c r="W20" s="16">
        <f t="shared" ca="1" si="15"/>
        <v>5</v>
      </c>
    </row>
    <row r="21" spans="1:23" ht="23.1" customHeight="1" x14ac:dyDescent="0.3">
      <c r="A21" s="17"/>
      <c r="B21" s="21">
        <v>7</v>
      </c>
      <c r="C21" s="22" t="str">
        <f ca="1">IF(Q21=2,
 IF(OR(W21=4,W21=7,W21=10),
    CONCATENATE("Combien y a-t-il d'",INDEX(fractions!$B$2:$B$13,W21)," dans ",TEXT(U21,"# ###, 0##")," ?"),
    CONCATENATE("Combien y a-t-il de ",INDEX(fractions!$B$2:$B$13,W21)," dans ",TEXT(U21,"# ###, 0##")," ?")),
 CONCATENATE("Quel est le chiffre des ",INDEX(fractions!$B$2:$B$13,W21)," dans ",TEXT(U21,"# ###, 0##")," ?"))</f>
        <v>Combien y a-t-il d'unités d'unités dans 8,859 ?</v>
      </c>
      <c r="D21" s="24" t="str">
        <f t="shared" ca="1" si="8"/>
        <v>8</v>
      </c>
      <c r="F21" s="8" t="s">
        <v>0</v>
      </c>
      <c r="G21" s="19">
        <v>1000</v>
      </c>
      <c r="H21" s="8" t="s">
        <v>1</v>
      </c>
      <c r="I21" s="19">
        <v>9000</v>
      </c>
      <c r="J21" s="13" t="s">
        <v>9</v>
      </c>
      <c r="K21" s="14">
        <f t="shared" ca="1" si="9"/>
        <v>8859</v>
      </c>
      <c r="L21" s="13" t="s">
        <v>10</v>
      </c>
      <c r="M21" s="15">
        <f t="shared" ca="1" si="10"/>
        <v>4</v>
      </c>
      <c r="N21" s="13" t="s">
        <v>11</v>
      </c>
      <c r="O21" s="15">
        <f t="shared" ca="1" si="11"/>
        <v>4</v>
      </c>
      <c r="P21" s="17" t="s">
        <v>13</v>
      </c>
      <c r="Q21" s="17">
        <f t="shared" ca="1" si="12"/>
        <v>2</v>
      </c>
      <c r="R21" s="17" t="s">
        <v>37</v>
      </c>
      <c r="S21" s="39">
        <f t="shared" ca="1" si="13"/>
        <v>3</v>
      </c>
      <c r="T21" s="16" t="s">
        <v>38</v>
      </c>
      <c r="U21" s="16" t="str">
        <f t="shared" ca="1" si="14"/>
        <v>8,859</v>
      </c>
      <c r="V21" s="16" t="s">
        <v>39</v>
      </c>
      <c r="W21" s="16">
        <f t="shared" ca="1" si="15"/>
        <v>4</v>
      </c>
    </row>
    <row r="22" spans="1:23" ht="23.1" customHeight="1" x14ac:dyDescent="0.3">
      <c r="A22" s="17"/>
      <c r="B22" s="21">
        <v>8</v>
      </c>
      <c r="C22" s="22" t="str">
        <f ca="1">IF(Q22=2,
 IF(OR(W22=4,W22=7,W22=10),
    CONCATENATE("Combien y a-t-il d'",INDEX(fractions!$B$2:$B$13,W22)," dans ",TEXT(U22,"# ###, 0##")," ?"),
    CONCATENATE("Combien y a-t-il de ",INDEX(fractions!$B$2:$B$13,W22)," dans ",TEXT(U22,"# ###, 0##")," ?")),
 CONCATENATE("Quel est le chiffre des ",INDEX(fractions!$B$2:$B$13,W22)," dans ",TEXT(U22,"# ###, 0##")," ?"))</f>
        <v>Quel est le chiffre des dixièmes dans 66,5 ?</v>
      </c>
      <c r="D22" s="24" t="str">
        <f t="shared" ca="1" si="8"/>
        <v>5</v>
      </c>
      <c r="F22" s="8" t="s">
        <v>0</v>
      </c>
      <c r="G22" s="19">
        <v>1000</v>
      </c>
      <c r="H22" s="8" t="s">
        <v>1</v>
      </c>
      <c r="I22" s="19">
        <v>9000</v>
      </c>
      <c r="J22" s="13" t="s">
        <v>9</v>
      </c>
      <c r="K22" s="14">
        <f t="shared" ca="1" si="9"/>
        <v>6650</v>
      </c>
      <c r="L22" s="13" t="s">
        <v>10</v>
      </c>
      <c r="M22" s="15">
        <f t="shared" ca="1" si="10"/>
        <v>4</v>
      </c>
      <c r="N22" s="13" t="s">
        <v>11</v>
      </c>
      <c r="O22" s="15">
        <f t="shared" ca="1" si="11"/>
        <v>2</v>
      </c>
      <c r="P22" s="17" t="s">
        <v>13</v>
      </c>
      <c r="Q22" s="17">
        <f t="shared" ca="1" si="12"/>
        <v>1</v>
      </c>
      <c r="R22" s="17" t="s">
        <v>37</v>
      </c>
      <c r="S22" s="39">
        <f t="shared" ca="1" si="13"/>
        <v>2</v>
      </c>
      <c r="T22" s="16" t="s">
        <v>38</v>
      </c>
      <c r="U22" s="16" t="str">
        <f t="shared" ca="1" si="14"/>
        <v>66,5</v>
      </c>
      <c r="V22" s="16" t="s">
        <v>39</v>
      </c>
      <c r="W22" s="16">
        <f t="shared" ca="1" si="15"/>
        <v>3</v>
      </c>
    </row>
    <row r="23" spans="1:23" ht="23.1" customHeight="1" x14ac:dyDescent="0.3">
      <c r="A23" s="17"/>
      <c r="B23" s="21">
        <v>9</v>
      </c>
      <c r="C23" s="22" t="str">
        <f ca="1">IF(Q23=2,
 IF(OR(W23=4,W23=7,W23=10),
    CONCATENATE("Combien y a-t-il d'",INDEX(fractions!$B$2:$B$13,W23)," dans ",TEXT(U23,"# ###, 0##")," ?"),
    CONCATENATE("Combien y a-t-il de ",INDEX(fractions!$B$2:$B$13,W23)," dans ",TEXT(U23,"# ###, 0##")," ?")),
 CONCATENATE("Quel est le chiffre des ",INDEX(fractions!$B$2:$B$13,W23)," dans ",TEXT(U23,"# ###, 0##")," ?"))</f>
        <v>Combien y a-t-il d'unités d'unités dans 2,851 ?</v>
      </c>
      <c r="D23" s="24" t="str">
        <f t="shared" ca="1" si="8"/>
        <v>2</v>
      </c>
      <c r="F23" s="8" t="s">
        <v>0</v>
      </c>
      <c r="G23" s="19">
        <v>1000</v>
      </c>
      <c r="H23" s="8" t="s">
        <v>1</v>
      </c>
      <c r="I23" s="19">
        <v>9000</v>
      </c>
      <c r="J23" s="13" t="s">
        <v>9</v>
      </c>
      <c r="K23" s="14">
        <f t="shared" ca="1" si="9"/>
        <v>2851</v>
      </c>
      <c r="L23" s="13" t="s">
        <v>10</v>
      </c>
      <c r="M23" s="15">
        <f t="shared" ca="1" si="10"/>
        <v>4</v>
      </c>
      <c r="N23" s="13" t="s">
        <v>11</v>
      </c>
      <c r="O23" s="15">
        <f t="shared" ca="1" si="11"/>
        <v>4</v>
      </c>
      <c r="P23" s="17" t="s">
        <v>13</v>
      </c>
      <c r="Q23" s="17">
        <f t="shared" ca="1" si="12"/>
        <v>2</v>
      </c>
      <c r="R23" s="17" t="s">
        <v>37</v>
      </c>
      <c r="S23" s="39">
        <f t="shared" ca="1" si="13"/>
        <v>3</v>
      </c>
      <c r="T23" s="16" t="s">
        <v>38</v>
      </c>
      <c r="U23" s="16" t="str">
        <f t="shared" ca="1" si="14"/>
        <v>2,851</v>
      </c>
      <c r="V23" s="16" t="s">
        <v>39</v>
      </c>
      <c r="W23" s="16">
        <f t="shared" ca="1" si="15"/>
        <v>4</v>
      </c>
    </row>
    <row r="24" spans="1:23" ht="23.1" customHeight="1" x14ac:dyDescent="0.3">
      <c r="A24" s="17"/>
      <c r="B24" s="21">
        <v>10</v>
      </c>
      <c r="C24" s="22" t="str">
        <f ca="1">IF(Q24=2,
 IF(OR(W24=4,W24=7,W24=10),
    CONCATENATE("Combien y a-t-il d'",INDEX(fractions!$B$2:$B$13,W24)," dans ",TEXT(U24,"# ###, 0##")," ?"),
    CONCATENATE("Combien y a-t-il de ",INDEX(fractions!$B$2:$B$13,W24)," dans ",TEXT(U24,"# ###, 0##")," ?")),
 CONCATENATE("Quel est le chiffre des ",INDEX(fractions!$B$2:$B$13,W24)," dans ",TEXT(U24,"# ###, 0##")," ?"))</f>
        <v>Quel est le chiffre des unités d'unités dans 7,271 ?</v>
      </c>
      <c r="D24" s="24" t="str">
        <f t="shared" ca="1" si="8"/>
        <v>7</v>
      </c>
      <c r="F24" s="8" t="s">
        <v>0</v>
      </c>
      <c r="G24" s="19">
        <v>1000</v>
      </c>
      <c r="H24" s="8" t="s">
        <v>1</v>
      </c>
      <c r="I24" s="19">
        <v>9000</v>
      </c>
      <c r="J24" s="13" t="s">
        <v>9</v>
      </c>
      <c r="K24" s="14">
        <f t="shared" ca="1" si="9"/>
        <v>7271</v>
      </c>
      <c r="L24" s="13" t="s">
        <v>10</v>
      </c>
      <c r="M24" s="15">
        <f t="shared" ca="1" si="10"/>
        <v>4</v>
      </c>
      <c r="N24" s="13" t="s">
        <v>11</v>
      </c>
      <c r="O24" s="15">
        <f t="shared" ca="1" si="11"/>
        <v>4</v>
      </c>
      <c r="P24" s="17" t="s">
        <v>13</v>
      </c>
      <c r="Q24" s="17">
        <f t="shared" ca="1" si="12"/>
        <v>1</v>
      </c>
      <c r="R24" s="17" t="s">
        <v>37</v>
      </c>
      <c r="S24" s="39">
        <f t="shared" ca="1" si="13"/>
        <v>3</v>
      </c>
      <c r="T24" s="16" t="s">
        <v>38</v>
      </c>
      <c r="U24" s="16" t="str">
        <f t="shared" ca="1" si="14"/>
        <v>7,271</v>
      </c>
      <c r="V24" s="16" t="s">
        <v>39</v>
      </c>
      <c r="W24" s="16">
        <f t="shared" ca="1" si="15"/>
        <v>4</v>
      </c>
    </row>
    <row r="25" spans="1:23" ht="33" customHeight="1" x14ac:dyDescent="0.3">
      <c r="A25" s="17"/>
      <c r="B25" s="21"/>
      <c r="C25" s="22"/>
      <c r="D25" s="25"/>
    </row>
    <row r="26" spans="1:23" ht="23.1" customHeight="1" x14ac:dyDescent="0.3">
      <c r="A26" s="20" t="s">
        <v>28</v>
      </c>
      <c r="B26" s="21"/>
      <c r="C26" s="22"/>
      <c r="D26" s="25"/>
    </row>
    <row r="27" spans="1:23" ht="23.1" customHeight="1" x14ac:dyDescent="0.3">
      <c r="A27" s="17"/>
      <c r="B27" s="21">
        <v>1</v>
      </c>
      <c r="C27" s="22" t="str">
        <f ca="1">IF(Q27=2,
 IF(OR(W27=4,W27=7,W27=10),
    CONCATENATE("Combien y a-t-il d'",INDEX(fractions!$B$2:$B$13,W27)," dans ",TEXT(U27,"# ###, 0##")," ?"),
    CONCATENATE("Combien y a-t-il de ",INDEX(fractions!$B$2:$B$13,W27)," dans ",TEXT(U27,"# ###, 0##")," ?")),
 CONCATENATE("Quel est le chiffre des ",INDEX(fractions!$B$2:$B$13,W27)," dans ",TEXT(U27,"# ###, 0##")," ?"))</f>
        <v>Combien y a-t-il de millièmes dans 5,662 ?</v>
      </c>
      <c r="D27" s="24" t="str">
        <f ca="1">TEXT(IF(LEFT(C27,1)="Q",MID(K27,(M27-O27)+1,1),LEFT(K27,(M27-O27)+1)),"### ##0")</f>
        <v>5 662</v>
      </c>
      <c r="F27" s="8" t="s">
        <v>0</v>
      </c>
      <c r="G27" s="19">
        <v>1000</v>
      </c>
      <c r="H27" s="8" t="s">
        <v>1</v>
      </c>
      <c r="I27" s="19">
        <v>9000</v>
      </c>
      <c r="J27" s="13" t="s">
        <v>9</v>
      </c>
      <c r="K27" s="14">
        <f ca="1">(RANDBETWEEN(G27,I27))*1</f>
        <v>5662</v>
      </c>
      <c r="L27" s="13" t="s">
        <v>10</v>
      </c>
      <c r="M27" s="15">
        <f ca="1">LEN(K27)</f>
        <v>4</v>
      </c>
      <c r="N27" s="13" t="s">
        <v>11</v>
      </c>
      <c r="O27" s="15">
        <f ca="1">INT(RAND()*(M27)+1)</f>
        <v>1</v>
      </c>
      <c r="P27" s="17" t="s">
        <v>13</v>
      </c>
      <c r="Q27" s="17">
        <f ca="1">INT(RAND()*2)+1</f>
        <v>2</v>
      </c>
      <c r="R27" s="17" t="s">
        <v>37</v>
      </c>
      <c r="S27" s="39">
        <f ca="1">RANDBETWEEN(1,3)</f>
        <v>3</v>
      </c>
      <c r="T27" s="16" t="s">
        <v>38</v>
      </c>
      <c r="U27" s="16" t="str">
        <f ca="1">TEXT(LEFT(K27,M27-S27)&amp;","&amp;MID(K27,M27-S27+1,M27),"### ###,0##")</f>
        <v>5,662</v>
      </c>
      <c r="V27" s="16" t="s">
        <v>39</v>
      </c>
      <c r="W27" s="16">
        <f ca="1">O27+3-S27</f>
        <v>1</v>
      </c>
    </row>
    <row r="28" spans="1:23" ht="23.1" customHeight="1" x14ac:dyDescent="0.3">
      <c r="A28" s="17"/>
      <c r="B28" s="21">
        <v>2</v>
      </c>
      <c r="C28" s="22" t="str">
        <f ca="1">IF(Q28=2,
 IF(OR(W28=4,W28=7,W28=10),
    CONCATENATE("Combien y a-t-il d'",INDEX(fractions!$B$2:$B$13,W28)," dans ",TEXT(U28,"# ###, 0##")," ?"),
    CONCATENATE("Combien y a-t-il de ",INDEX(fractions!$B$2:$B$13,W28)," dans ",TEXT(U28,"# ###, 0##")," ?")),
 CONCATENATE("Quel est le chiffre des ",INDEX(fractions!$B$2:$B$13,W28)," dans ",TEXT(U28,"# ###, 0##")," ?"))</f>
        <v>Quel est le chiffre des dixièmes dans 29,02 ?</v>
      </c>
      <c r="D28" s="24" t="str">
        <f t="shared" ref="D28:D36" ca="1" si="16">TEXT(IF(LEFT(C28,1)="Q",MID(K28,(M28-O28)+1,1),LEFT(K28,(M28-O28)+1)),"### ##0")</f>
        <v>0</v>
      </c>
      <c r="F28" s="8" t="s">
        <v>0</v>
      </c>
      <c r="G28" s="19">
        <v>1000</v>
      </c>
      <c r="H28" s="8" t="s">
        <v>1</v>
      </c>
      <c r="I28" s="19">
        <v>9000</v>
      </c>
      <c r="J28" s="13" t="s">
        <v>9</v>
      </c>
      <c r="K28" s="14">
        <f t="shared" ref="K28:K36" ca="1" si="17">(RANDBETWEEN(G28,I28))*1</f>
        <v>2902</v>
      </c>
      <c r="L28" s="13" t="s">
        <v>10</v>
      </c>
      <c r="M28" s="15">
        <f t="shared" ref="M28:M36" ca="1" si="18">LEN(K28)</f>
        <v>4</v>
      </c>
      <c r="N28" s="13" t="s">
        <v>11</v>
      </c>
      <c r="O28" s="15">
        <f t="shared" ref="O28:O36" ca="1" si="19">INT(RAND()*(M28)+1)</f>
        <v>2</v>
      </c>
      <c r="P28" s="17" t="s">
        <v>13</v>
      </c>
      <c r="Q28" s="17">
        <f t="shared" ref="Q28:Q36" ca="1" si="20">INT(RAND()*2)+1</f>
        <v>1</v>
      </c>
      <c r="R28" s="17" t="s">
        <v>37</v>
      </c>
      <c r="S28" s="39">
        <f t="shared" ref="S28:S36" ca="1" si="21">RANDBETWEEN(1,3)</f>
        <v>2</v>
      </c>
      <c r="T28" s="16" t="s">
        <v>38</v>
      </c>
      <c r="U28" s="16" t="str">
        <f t="shared" ref="U28:U36" ca="1" si="22">TEXT(LEFT(K28,M28-S28)&amp;","&amp;MID(K28,M28-S28+1,M28),"### ###,0##")</f>
        <v>29,02</v>
      </c>
      <c r="V28" s="16" t="s">
        <v>39</v>
      </c>
      <c r="W28" s="16">
        <f t="shared" ref="W28:W36" ca="1" si="23">O28+3-S28</f>
        <v>3</v>
      </c>
    </row>
    <row r="29" spans="1:23" ht="23.1" customHeight="1" x14ac:dyDescent="0.3">
      <c r="A29" s="17"/>
      <c r="B29" s="21">
        <v>3</v>
      </c>
      <c r="C29" s="22" t="str">
        <f ca="1">IF(Q29=2,
 IF(OR(W29=4,W29=7,W29=10),
    CONCATENATE("Combien y a-t-il d'",INDEX(fractions!$B$2:$B$13,W29)," dans ",TEXT(U29,"# ###, 0##")," ?"),
    CONCATENATE("Combien y a-t-il de ",INDEX(fractions!$B$2:$B$13,W29)," dans ",TEXT(U29,"# ###, 0##")," ?")),
 CONCATENATE("Quel est le chiffre des ",INDEX(fractions!$B$2:$B$13,W29)," dans ",TEXT(U29,"# ###, 0##")," ?"))</f>
        <v>Quel est le chiffre des centièmes dans 8,897 ?</v>
      </c>
      <c r="D29" s="24" t="str">
        <f t="shared" ca="1" si="16"/>
        <v>9</v>
      </c>
      <c r="F29" s="8" t="s">
        <v>0</v>
      </c>
      <c r="G29" s="19">
        <v>1000</v>
      </c>
      <c r="H29" s="8" t="s">
        <v>1</v>
      </c>
      <c r="I29" s="19">
        <v>9000</v>
      </c>
      <c r="J29" s="13" t="s">
        <v>9</v>
      </c>
      <c r="K29" s="14">
        <f t="shared" ca="1" si="17"/>
        <v>8897</v>
      </c>
      <c r="L29" s="13" t="s">
        <v>10</v>
      </c>
      <c r="M29" s="15">
        <f t="shared" ca="1" si="18"/>
        <v>4</v>
      </c>
      <c r="N29" s="13" t="s">
        <v>11</v>
      </c>
      <c r="O29" s="15">
        <f t="shared" ca="1" si="19"/>
        <v>2</v>
      </c>
      <c r="P29" s="17" t="s">
        <v>13</v>
      </c>
      <c r="Q29" s="17">
        <f t="shared" ca="1" si="20"/>
        <v>1</v>
      </c>
      <c r="R29" s="17" t="s">
        <v>37</v>
      </c>
      <c r="S29" s="39">
        <f t="shared" ca="1" si="21"/>
        <v>3</v>
      </c>
      <c r="T29" s="16" t="s">
        <v>38</v>
      </c>
      <c r="U29" s="16" t="str">
        <f t="shared" ca="1" si="22"/>
        <v>8,897</v>
      </c>
      <c r="V29" s="16" t="s">
        <v>39</v>
      </c>
      <c r="W29" s="16">
        <f t="shared" ca="1" si="23"/>
        <v>2</v>
      </c>
    </row>
    <row r="30" spans="1:23" ht="23.1" customHeight="1" x14ac:dyDescent="0.3">
      <c r="A30" s="17"/>
      <c r="B30" s="21">
        <v>4</v>
      </c>
      <c r="C30" s="22" t="str">
        <f ca="1">IF(Q30=2,
 IF(OR(W30=4,W30=7,W30=10),
    CONCATENATE("Combien y a-t-il d'",INDEX(fractions!$B$2:$B$13,W30)," dans ",TEXT(U30,"# ###, 0##")," ?"),
    CONCATENATE("Combien y a-t-il de ",INDEX(fractions!$B$2:$B$13,W30)," dans ",TEXT(U30,"# ###, 0##")," ?")),
 CONCATENATE("Quel est le chiffre des ",INDEX(fractions!$B$2:$B$13,W30)," dans ",TEXT(U30,"# ###, 0##")," ?"))</f>
        <v>Combien y a-t-il de centaines d'unités dans 151,7 ?</v>
      </c>
      <c r="D30" s="24" t="str">
        <f t="shared" ca="1" si="16"/>
        <v>1</v>
      </c>
      <c r="F30" s="8" t="s">
        <v>0</v>
      </c>
      <c r="G30" s="19">
        <v>1000</v>
      </c>
      <c r="H30" s="8" t="s">
        <v>1</v>
      </c>
      <c r="I30" s="19">
        <v>9000</v>
      </c>
      <c r="J30" s="13" t="s">
        <v>9</v>
      </c>
      <c r="K30" s="14">
        <f t="shared" ca="1" si="17"/>
        <v>1517</v>
      </c>
      <c r="L30" s="13" t="s">
        <v>10</v>
      </c>
      <c r="M30" s="15">
        <f t="shared" ca="1" si="18"/>
        <v>4</v>
      </c>
      <c r="N30" s="13" t="s">
        <v>11</v>
      </c>
      <c r="O30" s="15">
        <f t="shared" ca="1" si="19"/>
        <v>4</v>
      </c>
      <c r="P30" s="17" t="s">
        <v>13</v>
      </c>
      <c r="Q30" s="17">
        <f t="shared" ca="1" si="20"/>
        <v>2</v>
      </c>
      <c r="R30" s="17" t="s">
        <v>37</v>
      </c>
      <c r="S30" s="39">
        <f t="shared" ca="1" si="21"/>
        <v>1</v>
      </c>
      <c r="T30" s="16" t="s">
        <v>38</v>
      </c>
      <c r="U30" s="16" t="str">
        <f t="shared" ca="1" si="22"/>
        <v>151,7</v>
      </c>
      <c r="V30" s="16" t="s">
        <v>39</v>
      </c>
      <c r="W30" s="16">
        <f t="shared" ca="1" si="23"/>
        <v>6</v>
      </c>
    </row>
    <row r="31" spans="1:23" ht="23.1" customHeight="1" x14ac:dyDescent="0.3">
      <c r="A31" s="17"/>
      <c r="B31" s="21">
        <v>5</v>
      </c>
      <c r="C31" s="22" t="str">
        <f ca="1">IF(Q31=2,
 IF(OR(W31=4,W31=7,W31=10),
    CONCATENATE("Combien y a-t-il d'",INDEX(fractions!$B$2:$B$13,W31)," dans ",TEXT(U31,"# ###, 0##")," ?"),
    CONCATENATE("Combien y a-t-il de ",INDEX(fractions!$B$2:$B$13,W31)," dans ",TEXT(U31,"# ###, 0##")," ?")),
 CONCATENATE("Quel est le chiffre des ",INDEX(fractions!$B$2:$B$13,W31)," dans ",TEXT(U31,"# ###, 0##")," ?"))</f>
        <v>Quel est le chiffre des dizaines d'unités dans 14,27 ?</v>
      </c>
      <c r="D31" s="24" t="str">
        <f t="shared" ca="1" si="16"/>
        <v>1</v>
      </c>
      <c r="F31" s="8" t="s">
        <v>0</v>
      </c>
      <c r="G31" s="19">
        <v>1000</v>
      </c>
      <c r="H31" s="8" t="s">
        <v>1</v>
      </c>
      <c r="I31" s="19">
        <v>9000</v>
      </c>
      <c r="J31" s="13" t="s">
        <v>9</v>
      </c>
      <c r="K31" s="14">
        <f t="shared" ca="1" si="17"/>
        <v>1427</v>
      </c>
      <c r="L31" s="13" t="s">
        <v>10</v>
      </c>
      <c r="M31" s="15">
        <f t="shared" ca="1" si="18"/>
        <v>4</v>
      </c>
      <c r="N31" s="13" t="s">
        <v>11</v>
      </c>
      <c r="O31" s="15">
        <f t="shared" ca="1" si="19"/>
        <v>4</v>
      </c>
      <c r="P31" s="17" t="s">
        <v>13</v>
      </c>
      <c r="Q31" s="17">
        <f t="shared" ca="1" si="20"/>
        <v>1</v>
      </c>
      <c r="R31" s="17" t="s">
        <v>37</v>
      </c>
      <c r="S31" s="39">
        <f t="shared" ca="1" si="21"/>
        <v>2</v>
      </c>
      <c r="T31" s="16" t="s">
        <v>38</v>
      </c>
      <c r="U31" s="16" t="str">
        <f t="shared" ca="1" si="22"/>
        <v>14,27</v>
      </c>
      <c r="V31" s="16" t="s">
        <v>39</v>
      </c>
      <c r="W31" s="16">
        <f t="shared" ca="1" si="23"/>
        <v>5</v>
      </c>
    </row>
    <row r="32" spans="1:23" ht="23.1" customHeight="1" x14ac:dyDescent="0.3">
      <c r="A32" s="17"/>
      <c r="B32" s="21">
        <v>6</v>
      </c>
      <c r="C32" s="22" t="str">
        <f ca="1">IF(Q32=2,
 IF(OR(W32=4,W32=7,W32=10),
    CONCATENATE("Combien y a-t-il d'",INDEX(fractions!$B$2:$B$13,W32)," dans ",TEXT(U32,"# ###, 0##")," ?"),
    CONCATENATE("Combien y a-t-il de ",INDEX(fractions!$B$2:$B$13,W32)," dans ",TEXT(U32,"# ###, 0##")," ?")),
 CONCATENATE("Quel est le chiffre des ",INDEX(fractions!$B$2:$B$13,W32)," dans ",TEXT(U32,"# ###, 0##")," ?"))</f>
        <v>Quel est le chiffre des dixièmes dans 176,4 ?</v>
      </c>
      <c r="D32" s="24" t="str">
        <f t="shared" ca="1" si="16"/>
        <v>4</v>
      </c>
      <c r="F32" s="8" t="s">
        <v>0</v>
      </c>
      <c r="G32" s="19">
        <v>1000</v>
      </c>
      <c r="H32" s="8" t="s">
        <v>1</v>
      </c>
      <c r="I32" s="19">
        <v>9000</v>
      </c>
      <c r="J32" s="13" t="s">
        <v>9</v>
      </c>
      <c r="K32" s="14">
        <f t="shared" ca="1" si="17"/>
        <v>1764</v>
      </c>
      <c r="L32" s="13" t="s">
        <v>10</v>
      </c>
      <c r="M32" s="15">
        <f t="shared" ca="1" si="18"/>
        <v>4</v>
      </c>
      <c r="N32" s="13" t="s">
        <v>11</v>
      </c>
      <c r="O32" s="15">
        <f t="shared" ca="1" si="19"/>
        <v>1</v>
      </c>
      <c r="P32" s="17" t="s">
        <v>13</v>
      </c>
      <c r="Q32" s="17">
        <f t="shared" ca="1" si="20"/>
        <v>1</v>
      </c>
      <c r="R32" s="17" t="s">
        <v>37</v>
      </c>
      <c r="S32" s="39">
        <f t="shared" ca="1" si="21"/>
        <v>1</v>
      </c>
      <c r="T32" s="16" t="s">
        <v>38</v>
      </c>
      <c r="U32" s="16" t="str">
        <f t="shared" ca="1" si="22"/>
        <v>176,4</v>
      </c>
      <c r="V32" s="16" t="s">
        <v>39</v>
      </c>
      <c r="W32" s="16">
        <f t="shared" ca="1" si="23"/>
        <v>3</v>
      </c>
    </row>
    <row r="33" spans="1:23" ht="23.1" customHeight="1" x14ac:dyDescent="0.3">
      <c r="A33" s="17"/>
      <c r="B33" s="21">
        <v>7</v>
      </c>
      <c r="C33" s="22" t="str">
        <f ca="1">IF(Q33=2,
 IF(OR(W33=4,W33=7,W33=10),
    CONCATENATE("Combien y a-t-il d'",INDEX(fractions!$B$2:$B$13,W33)," dans ",TEXT(U33,"# ###, 0##")," ?"),
    CONCATENATE("Combien y a-t-il de ",INDEX(fractions!$B$2:$B$13,W33)," dans ",TEXT(U33,"# ###, 0##")," ?")),
 CONCATENATE("Quel est le chiffre des ",INDEX(fractions!$B$2:$B$13,W33)," dans ",TEXT(U33,"# ###, 0##")," ?"))</f>
        <v>Combien y a-t-il de centièmes dans 27,77 ?</v>
      </c>
      <c r="D33" s="24" t="str">
        <f t="shared" ca="1" si="16"/>
        <v>2 777</v>
      </c>
      <c r="F33" s="8" t="s">
        <v>0</v>
      </c>
      <c r="G33" s="19">
        <v>1000</v>
      </c>
      <c r="H33" s="8" t="s">
        <v>1</v>
      </c>
      <c r="I33" s="19">
        <v>9000</v>
      </c>
      <c r="J33" s="13" t="s">
        <v>9</v>
      </c>
      <c r="K33" s="14">
        <f t="shared" ca="1" si="17"/>
        <v>2777</v>
      </c>
      <c r="L33" s="13" t="s">
        <v>10</v>
      </c>
      <c r="M33" s="15">
        <f t="shared" ca="1" si="18"/>
        <v>4</v>
      </c>
      <c r="N33" s="13" t="s">
        <v>11</v>
      </c>
      <c r="O33" s="15">
        <f t="shared" ca="1" si="19"/>
        <v>1</v>
      </c>
      <c r="P33" s="17" t="s">
        <v>13</v>
      </c>
      <c r="Q33" s="17">
        <f t="shared" ca="1" si="20"/>
        <v>2</v>
      </c>
      <c r="R33" s="17" t="s">
        <v>37</v>
      </c>
      <c r="S33" s="39">
        <f t="shared" ca="1" si="21"/>
        <v>2</v>
      </c>
      <c r="T33" s="16" t="s">
        <v>38</v>
      </c>
      <c r="U33" s="16" t="str">
        <f t="shared" ca="1" si="22"/>
        <v>27,77</v>
      </c>
      <c r="V33" s="16" t="s">
        <v>39</v>
      </c>
      <c r="W33" s="16">
        <f t="shared" ca="1" si="23"/>
        <v>2</v>
      </c>
    </row>
    <row r="34" spans="1:23" ht="23.1" customHeight="1" x14ac:dyDescent="0.3">
      <c r="A34" s="17"/>
      <c r="B34" s="21">
        <v>8</v>
      </c>
      <c r="C34" s="22" t="str">
        <f ca="1">IF(Q34=2,
 IF(OR(W34=4,W34=7,W34=10),
    CONCATENATE("Combien y a-t-il d'",INDEX(fractions!$B$2:$B$13,W34)," dans ",TEXT(U34,"# ###, 0##")," ?"),
    CONCATENATE("Combien y a-t-il de ",INDEX(fractions!$B$2:$B$13,W34)," dans ",TEXT(U34,"# ###, 0##")," ?")),
 CONCATENATE("Quel est le chiffre des ",INDEX(fractions!$B$2:$B$13,W34)," dans ",TEXT(U34,"# ###, 0##")," ?"))</f>
        <v>Combien y a-t-il de dixièmes dans 3,583 ?</v>
      </c>
      <c r="D34" s="24" t="str">
        <f t="shared" ca="1" si="16"/>
        <v>35</v>
      </c>
      <c r="F34" s="8" t="s">
        <v>0</v>
      </c>
      <c r="G34" s="19">
        <v>1000</v>
      </c>
      <c r="H34" s="8" t="s">
        <v>1</v>
      </c>
      <c r="I34" s="19">
        <v>9000</v>
      </c>
      <c r="J34" s="13" t="s">
        <v>9</v>
      </c>
      <c r="K34" s="14">
        <f t="shared" ca="1" si="17"/>
        <v>3583</v>
      </c>
      <c r="L34" s="13" t="s">
        <v>10</v>
      </c>
      <c r="M34" s="15">
        <f t="shared" ca="1" si="18"/>
        <v>4</v>
      </c>
      <c r="N34" s="13" t="s">
        <v>11</v>
      </c>
      <c r="O34" s="15">
        <f t="shared" ca="1" si="19"/>
        <v>3</v>
      </c>
      <c r="P34" s="17" t="s">
        <v>13</v>
      </c>
      <c r="Q34" s="17">
        <f t="shared" ca="1" si="20"/>
        <v>2</v>
      </c>
      <c r="R34" s="17" t="s">
        <v>37</v>
      </c>
      <c r="S34" s="39">
        <f t="shared" ca="1" si="21"/>
        <v>3</v>
      </c>
      <c r="T34" s="16" t="s">
        <v>38</v>
      </c>
      <c r="U34" s="16" t="str">
        <f t="shared" ca="1" si="22"/>
        <v>3,583</v>
      </c>
      <c r="V34" s="16" t="s">
        <v>39</v>
      </c>
      <c r="W34" s="16">
        <f t="shared" ca="1" si="23"/>
        <v>3</v>
      </c>
    </row>
    <row r="35" spans="1:23" ht="23.1" customHeight="1" x14ac:dyDescent="0.3">
      <c r="A35" s="17"/>
      <c r="B35" s="21">
        <v>9</v>
      </c>
      <c r="C35" s="22" t="str">
        <f ca="1">IF(Q35=2,
 IF(OR(W35=4,W35=7,W35=10),
    CONCATENATE("Combien y a-t-il d'",INDEX(fractions!$B$2:$B$13,W35)," dans ",TEXT(U35,"# ###, 0##")," ?"),
    CONCATENATE("Combien y a-t-il de ",INDEX(fractions!$B$2:$B$13,W35)," dans ",TEXT(U35,"# ###, 0##")," ?")),
 CONCATENATE("Quel est le chiffre des ",INDEX(fractions!$B$2:$B$13,W35)," dans ",TEXT(U35,"# ###, 0##")," ?"))</f>
        <v>Combien y a-t-il de centièmes dans 69,86 ?</v>
      </c>
      <c r="D35" s="24" t="str">
        <f t="shared" ca="1" si="16"/>
        <v>6 986</v>
      </c>
      <c r="F35" s="8" t="s">
        <v>0</v>
      </c>
      <c r="G35" s="19">
        <v>1000</v>
      </c>
      <c r="H35" s="8" t="s">
        <v>1</v>
      </c>
      <c r="I35" s="19">
        <v>9000</v>
      </c>
      <c r="J35" s="13" t="s">
        <v>9</v>
      </c>
      <c r="K35" s="14">
        <f t="shared" ca="1" si="17"/>
        <v>6986</v>
      </c>
      <c r="L35" s="13" t="s">
        <v>10</v>
      </c>
      <c r="M35" s="15">
        <f t="shared" ca="1" si="18"/>
        <v>4</v>
      </c>
      <c r="N35" s="13" t="s">
        <v>11</v>
      </c>
      <c r="O35" s="15">
        <f t="shared" ca="1" si="19"/>
        <v>1</v>
      </c>
      <c r="P35" s="17" t="s">
        <v>13</v>
      </c>
      <c r="Q35" s="17">
        <f t="shared" ca="1" si="20"/>
        <v>2</v>
      </c>
      <c r="R35" s="17" t="s">
        <v>37</v>
      </c>
      <c r="S35" s="39">
        <f t="shared" ca="1" si="21"/>
        <v>2</v>
      </c>
      <c r="T35" s="16" t="s">
        <v>38</v>
      </c>
      <c r="U35" s="16" t="str">
        <f t="shared" ca="1" si="22"/>
        <v>69,86</v>
      </c>
      <c r="V35" s="16" t="s">
        <v>39</v>
      </c>
      <c r="W35" s="16">
        <f t="shared" ca="1" si="23"/>
        <v>2</v>
      </c>
    </row>
    <row r="36" spans="1:23" ht="23.1" customHeight="1" x14ac:dyDescent="0.3">
      <c r="A36" s="17"/>
      <c r="B36" s="21">
        <v>10</v>
      </c>
      <c r="C36" s="22" t="str">
        <f ca="1">IF(Q36=2,
 IF(OR(W36=4,W36=7,W36=10),
    CONCATENATE("Combien y a-t-il d'",INDEX(fractions!$B$2:$B$13,W36)," dans ",TEXT(U36,"# ###, 0##")," ?"),
    CONCATENATE("Combien y a-t-il de ",INDEX(fractions!$B$2:$B$13,W36)," dans ",TEXT(U36,"# ###, 0##")," ?")),
 CONCATENATE("Quel est le chiffre des ",INDEX(fractions!$B$2:$B$13,W36)," dans ",TEXT(U36,"# ###, 0##")," ?"))</f>
        <v>Combien y a-t-il d'unités d'unités dans 75,74 ?</v>
      </c>
      <c r="D36" s="24" t="str">
        <f t="shared" ca="1" si="16"/>
        <v>75</v>
      </c>
      <c r="F36" s="8" t="s">
        <v>0</v>
      </c>
      <c r="G36" s="19">
        <v>1000</v>
      </c>
      <c r="H36" s="8" t="s">
        <v>1</v>
      </c>
      <c r="I36" s="19">
        <v>9000</v>
      </c>
      <c r="J36" s="13" t="s">
        <v>9</v>
      </c>
      <c r="K36" s="14">
        <f t="shared" ca="1" si="17"/>
        <v>7574</v>
      </c>
      <c r="L36" s="13" t="s">
        <v>10</v>
      </c>
      <c r="M36" s="15">
        <f t="shared" ca="1" si="18"/>
        <v>4</v>
      </c>
      <c r="N36" s="13" t="s">
        <v>11</v>
      </c>
      <c r="O36" s="15">
        <f t="shared" ca="1" si="19"/>
        <v>3</v>
      </c>
      <c r="P36" s="17" t="s">
        <v>13</v>
      </c>
      <c r="Q36" s="17">
        <f t="shared" ca="1" si="20"/>
        <v>2</v>
      </c>
      <c r="R36" s="17" t="s">
        <v>37</v>
      </c>
      <c r="S36" s="39">
        <f t="shared" ca="1" si="21"/>
        <v>2</v>
      </c>
      <c r="T36" s="16" t="s">
        <v>38</v>
      </c>
      <c r="U36" s="16" t="str">
        <f t="shared" ca="1" si="22"/>
        <v>75,74</v>
      </c>
      <c r="V36" s="16" t="s">
        <v>39</v>
      </c>
      <c r="W36" s="16">
        <f t="shared" ca="1" si="23"/>
        <v>4</v>
      </c>
    </row>
    <row r="37" spans="1:23" ht="33" customHeight="1" x14ac:dyDescent="0.3">
      <c r="A37" s="32" t="str">
        <f t="shared" ref="A37:D52" si="24">A1</f>
        <v>Déterminer la valeur de chacun des chiffres composant l'écriture d'un nombre décimal en fonction de sa position.</v>
      </c>
      <c r="B37" s="32">
        <f t="shared" si="24"/>
        <v>0</v>
      </c>
      <c r="C37" s="32">
        <f t="shared" si="24"/>
        <v>0</v>
      </c>
      <c r="D37" s="32">
        <f t="shared" si="24"/>
        <v>0</v>
      </c>
    </row>
    <row r="38" spans="1:23" ht="23.1" customHeight="1" x14ac:dyDescent="0.3">
      <c r="A38" s="20" t="str">
        <f t="shared" si="24"/>
        <v>A</v>
      </c>
      <c r="B38" s="21"/>
      <c r="C38" s="22"/>
      <c r="D38" s="23" t="str">
        <f ca="1">CONCATENATE("Correction ",D2)</f>
        <v>Correction Série 106</v>
      </c>
    </row>
    <row r="39" spans="1:23" ht="23.1" customHeight="1" x14ac:dyDescent="0.3">
      <c r="A39" s="17"/>
      <c r="B39" s="21">
        <f t="shared" si="24"/>
        <v>1</v>
      </c>
      <c r="C39" s="22" t="str">
        <f t="shared" ca="1" si="24"/>
        <v>Quel est le chiffre des dixièmes dans 6,496 ?</v>
      </c>
      <c r="D39" s="26" t="str">
        <f t="shared" ca="1" si="24"/>
        <v>4</v>
      </c>
    </row>
    <row r="40" spans="1:23" ht="23.1" customHeight="1" x14ac:dyDescent="0.3">
      <c r="A40" s="17"/>
      <c r="B40" s="21">
        <f t="shared" si="24"/>
        <v>2</v>
      </c>
      <c r="C40" s="22" t="str">
        <f t="shared" ca="1" si="24"/>
        <v>Quel est le chiffre des centièmes dans 89,82 ?</v>
      </c>
      <c r="D40" s="26" t="str">
        <f t="shared" ca="1" si="24"/>
        <v>2</v>
      </c>
    </row>
    <row r="41" spans="1:23" ht="23.1" customHeight="1" x14ac:dyDescent="0.3">
      <c r="A41" s="17"/>
      <c r="B41" s="21">
        <f t="shared" si="24"/>
        <v>3</v>
      </c>
      <c r="C41" s="22" t="str">
        <f t="shared" ca="1" si="24"/>
        <v>Combien y a-t-il d'unités d'unités dans 1,868 ?</v>
      </c>
      <c r="D41" s="26" t="str">
        <f t="shared" ca="1" si="24"/>
        <v>1</v>
      </c>
    </row>
    <row r="42" spans="1:23" ht="23.1" customHeight="1" x14ac:dyDescent="0.3">
      <c r="A42" s="17"/>
      <c r="B42" s="21">
        <f t="shared" si="24"/>
        <v>4</v>
      </c>
      <c r="C42" s="22" t="str">
        <f t="shared" ca="1" si="24"/>
        <v>Combien y a-t-il de centièmes dans 8,095 ?</v>
      </c>
      <c r="D42" s="26" t="str">
        <f t="shared" ca="1" si="24"/>
        <v>809</v>
      </c>
    </row>
    <row r="43" spans="1:23" ht="23.1" customHeight="1" x14ac:dyDescent="0.3">
      <c r="A43" s="17"/>
      <c r="B43" s="21">
        <f t="shared" si="24"/>
        <v>5</v>
      </c>
      <c r="C43" s="22" t="str">
        <f t="shared" ca="1" si="24"/>
        <v>Quel est le chiffre des dizaines d'unités dans 181,1 ?</v>
      </c>
      <c r="D43" s="26" t="str">
        <f t="shared" ca="1" si="24"/>
        <v>8</v>
      </c>
    </row>
    <row r="44" spans="1:23" ht="23.1" customHeight="1" x14ac:dyDescent="0.3">
      <c r="A44" s="17"/>
      <c r="B44" s="21">
        <f t="shared" si="24"/>
        <v>6</v>
      </c>
      <c r="C44" s="22" t="str">
        <f t="shared" ca="1" si="24"/>
        <v>Combien y a-t-il d'unités d'unités dans 6,362 ?</v>
      </c>
      <c r="D44" s="26" t="str">
        <f t="shared" ca="1" si="24"/>
        <v>6</v>
      </c>
    </row>
    <row r="45" spans="1:23" ht="23.1" customHeight="1" x14ac:dyDescent="0.3">
      <c r="A45" s="17"/>
      <c r="B45" s="21">
        <f t="shared" si="24"/>
        <v>7</v>
      </c>
      <c r="C45" s="22" t="str">
        <f t="shared" ca="1" si="24"/>
        <v>Combien y a-t-il de centièmes dans 6,026 ?</v>
      </c>
      <c r="D45" s="26" t="str">
        <f t="shared" ca="1" si="24"/>
        <v>602</v>
      </c>
    </row>
    <row r="46" spans="1:23" ht="23.1" customHeight="1" x14ac:dyDescent="0.3">
      <c r="A46" s="17"/>
      <c r="B46" s="21">
        <f t="shared" si="24"/>
        <v>8</v>
      </c>
      <c r="C46" s="22" t="str">
        <f t="shared" ca="1" si="24"/>
        <v>Quel est le chiffre des dixièmes dans 630,4 ?</v>
      </c>
      <c r="D46" s="26" t="str">
        <f t="shared" ca="1" si="24"/>
        <v>4</v>
      </c>
    </row>
    <row r="47" spans="1:23" ht="23.1" customHeight="1" x14ac:dyDescent="0.3">
      <c r="A47" s="17"/>
      <c r="B47" s="21">
        <f t="shared" si="24"/>
        <v>9</v>
      </c>
      <c r="C47" s="22" t="str">
        <f t="shared" ca="1" si="24"/>
        <v>Combien y a-t-il de dixièmes dans 569,3 ?</v>
      </c>
      <c r="D47" s="26" t="str">
        <f t="shared" ca="1" si="24"/>
        <v>5 693</v>
      </c>
    </row>
    <row r="48" spans="1:23" ht="23.1" customHeight="1" x14ac:dyDescent="0.3">
      <c r="A48" s="17"/>
      <c r="B48" s="21">
        <f t="shared" si="24"/>
        <v>10</v>
      </c>
      <c r="C48" s="22" t="str">
        <f t="shared" ca="1" si="24"/>
        <v>Quel est le chiffre des centièmes dans 41,78 ?</v>
      </c>
      <c r="D48" s="26" t="str">
        <f t="shared" ca="1" si="24"/>
        <v>8</v>
      </c>
    </row>
    <row r="49" spans="1:4" ht="33" customHeight="1" x14ac:dyDescent="0.3">
      <c r="A49" s="17"/>
      <c r="B49" s="21"/>
      <c r="C49" s="22"/>
      <c r="D49" s="25">
        <f t="shared" si="24"/>
        <v>0</v>
      </c>
    </row>
    <row r="50" spans="1:4" ht="23.1" customHeight="1" x14ac:dyDescent="0.3">
      <c r="A50" s="20" t="str">
        <f t="shared" si="24"/>
        <v>B</v>
      </c>
      <c r="B50" s="21"/>
      <c r="C50" s="22"/>
      <c r="D50" s="25">
        <f t="shared" si="24"/>
        <v>0</v>
      </c>
    </row>
    <row r="51" spans="1:4" ht="23.1" customHeight="1" x14ac:dyDescent="0.3">
      <c r="A51" s="17"/>
      <c r="B51" s="21">
        <f t="shared" si="24"/>
        <v>1</v>
      </c>
      <c r="C51" s="22" t="str">
        <f t="shared" ca="1" si="24"/>
        <v>Quel est le chiffre des centaines d'unités dans 285,8 ?</v>
      </c>
      <c r="D51" s="26" t="str">
        <f t="shared" ca="1" si="24"/>
        <v>2</v>
      </c>
    </row>
    <row r="52" spans="1:4" ht="23.1" customHeight="1" x14ac:dyDescent="0.3">
      <c r="A52" s="17"/>
      <c r="B52" s="21">
        <f t="shared" si="24"/>
        <v>2</v>
      </c>
      <c r="C52" s="22" t="str">
        <f t="shared" ca="1" si="24"/>
        <v>Quel est le chiffre des unités d'unités dans 178,2 ?</v>
      </c>
      <c r="D52" s="26" t="str">
        <f t="shared" ca="1" si="24"/>
        <v>8</v>
      </c>
    </row>
    <row r="53" spans="1:4" ht="23.1" customHeight="1" x14ac:dyDescent="0.3">
      <c r="A53" s="17"/>
      <c r="B53" s="21">
        <f t="shared" ref="A53:E68" si="25">B17</f>
        <v>3</v>
      </c>
      <c r="C53" s="22" t="str">
        <f t="shared" ca="1" si="25"/>
        <v>Quel est le chiffre des unités d'unités dans 89,46 ?</v>
      </c>
      <c r="D53" s="26" t="str">
        <f t="shared" ca="1" si="25"/>
        <v>9</v>
      </c>
    </row>
    <row r="54" spans="1:4" ht="23.1" customHeight="1" x14ac:dyDescent="0.3">
      <c r="A54" s="17"/>
      <c r="B54" s="21">
        <f t="shared" si="25"/>
        <v>4</v>
      </c>
      <c r="C54" s="22" t="str">
        <f t="shared" ca="1" si="25"/>
        <v>Combien y a-t-il de millièmes dans 5,095 ?</v>
      </c>
      <c r="D54" s="26" t="str">
        <f t="shared" ca="1" si="25"/>
        <v>5 095</v>
      </c>
    </row>
    <row r="55" spans="1:4" ht="23.1" customHeight="1" x14ac:dyDescent="0.3">
      <c r="A55" s="17"/>
      <c r="B55" s="21">
        <f t="shared" si="25"/>
        <v>5</v>
      </c>
      <c r="C55" s="22" t="str">
        <f t="shared" ca="1" si="25"/>
        <v>Quel est le chiffre des unités d'unités dans 5,537 ?</v>
      </c>
      <c r="D55" s="26" t="str">
        <f t="shared" ca="1" si="25"/>
        <v>5</v>
      </c>
    </row>
    <row r="56" spans="1:4" ht="23.1" customHeight="1" x14ac:dyDescent="0.3">
      <c r="A56" s="17"/>
      <c r="B56" s="21">
        <f t="shared" si="25"/>
        <v>6</v>
      </c>
      <c r="C56" s="22" t="str">
        <f t="shared" ca="1" si="25"/>
        <v>Combien y a-t-il de dizaines d'unités dans 488,0 ?</v>
      </c>
      <c r="D56" s="26" t="str">
        <f t="shared" ca="1" si="25"/>
        <v>48</v>
      </c>
    </row>
    <row r="57" spans="1:4" ht="23.1" customHeight="1" x14ac:dyDescent="0.3">
      <c r="A57" s="17"/>
      <c r="B57" s="21">
        <f t="shared" si="25"/>
        <v>7</v>
      </c>
      <c r="C57" s="22" t="str">
        <f t="shared" ca="1" si="25"/>
        <v>Combien y a-t-il d'unités d'unités dans 8,859 ?</v>
      </c>
      <c r="D57" s="26" t="str">
        <f t="shared" ca="1" si="25"/>
        <v>8</v>
      </c>
    </row>
    <row r="58" spans="1:4" ht="23.1" customHeight="1" x14ac:dyDescent="0.3">
      <c r="A58" s="17"/>
      <c r="B58" s="21">
        <f t="shared" si="25"/>
        <v>8</v>
      </c>
      <c r="C58" s="22" t="str">
        <f t="shared" ca="1" si="25"/>
        <v>Quel est le chiffre des dixièmes dans 66,5 ?</v>
      </c>
      <c r="D58" s="26" t="str">
        <f t="shared" ca="1" si="25"/>
        <v>5</v>
      </c>
    </row>
    <row r="59" spans="1:4" ht="23.1" customHeight="1" x14ac:dyDescent="0.3">
      <c r="A59" s="17"/>
      <c r="B59" s="21">
        <f t="shared" si="25"/>
        <v>9</v>
      </c>
      <c r="C59" s="22" t="str">
        <f t="shared" ca="1" si="25"/>
        <v>Combien y a-t-il d'unités d'unités dans 2,851 ?</v>
      </c>
      <c r="D59" s="26" t="str">
        <f t="shared" ca="1" si="25"/>
        <v>2</v>
      </c>
    </row>
    <row r="60" spans="1:4" ht="23.1" customHeight="1" x14ac:dyDescent="0.3">
      <c r="A60" s="17"/>
      <c r="B60" s="21">
        <f t="shared" si="25"/>
        <v>10</v>
      </c>
      <c r="C60" s="22" t="str">
        <f t="shared" ca="1" si="25"/>
        <v>Quel est le chiffre des unités d'unités dans 7,271 ?</v>
      </c>
      <c r="D60" s="26" t="str">
        <f t="shared" ca="1" si="25"/>
        <v>7</v>
      </c>
    </row>
    <row r="61" spans="1:4" ht="33" customHeight="1" x14ac:dyDescent="0.3">
      <c r="A61" s="17"/>
      <c r="B61" s="21"/>
      <c r="C61" s="22"/>
      <c r="D61" s="25">
        <f t="shared" si="25"/>
        <v>0</v>
      </c>
    </row>
    <row r="62" spans="1:4" ht="23.1" customHeight="1" x14ac:dyDescent="0.3">
      <c r="A62" s="20" t="str">
        <f t="shared" si="25"/>
        <v>C</v>
      </c>
      <c r="B62" s="21"/>
      <c r="C62" s="22"/>
      <c r="D62" s="25">
        <f t="shared" si="25"/>
        <v>0</v>
      </c>
    </row>
    <row r="63" spans="1:4" ht="23.1" customHeight="1" x14ac:dyDescent="0.3">
      <c r="A63" s="17"/>
      <c r="B63" s="21">
        <f t="shared" si="25"/>
        <v>1</v>
      </c>
      <c r="C63" s="22" t="str">
        <f t="shared" ca="1" si="25"/>
        <v>Combien y a-t-il de millièmes dans 5,662 ?</v>
      </c>
      <c r="D63" s="26" t="str">
        <f t="shared" ca="1" si="25"/>
        <v>5 662</v>
      </c>
    </row>
    <row r="64" spans="1:4" ht="23.1" customHeight="1" x14ac:dyDescent="0.3">
      <c r="A64" s="17"/>
      <c r="B64" s="21">
        <f t="shared" si="25"/>
        <v>2</v>
      </c>
      <c r="C64" s="22" t="str">
        <f t="shared" ca="1" si="25"/>
        <v>Quel est le chiffre des dixièmes dans 29,02 ?</v>
      </c>
      <c r="D64" s="26" t="str">
        <f t="shared" ca="1" si="25"/>
        <v>0</v>
      </c>
    </row>
    <row r="65" spans="1:4" ht="23.1" customHeight="1" x14ac:dyDescent="0.3">
      <c r="A65" s="17"/>
      <c r="B65" s="21">
        <f t="shared" si="25"/>
        <v>3</v>
      </c>
      <c r="C65" s="22" t="str">
        <f t="shared" ca="1" si="25"/>
        <v>Quel est le chiffre des centièmes dans 8,897 ?</v>
      </c>
      <c r="D65" s="26" t="str">
        <f t="shared" ca="1" si="25"/>
        <v>9</v>
      </c>
    </row>
    <row r="66" spans="1:4" ht="23.1" customHeight="1" x14ac:dyDescent="0.3">
      <c r="A66" s="17"/>
      <c r="B66" s="21">
        <f t="shared" si="25"/>
        <v>4</v>
      </c>
      <c r="C66" s="22" t="str">
        <f t="shared" ca="1" si="25"/>
        <v>Combien y a-t-il de centaines d'unités dans 151,7 ?</v>
      </c>
      <c r="D66" s="26" t="str">
        <f t="shared" ca="1" si="25"/>
        <v>1</v>
      </c>
    </row>
    <row r="67" spans="1:4" ht="23.1" customHeight="1" x14ac:dyDescent="0.3">
      <c r="A67" s="17"/>
      <c r="B67" s="21">
        <f t="shared" si="25"/>
        <v>5</v>
      </c>
      <c r="C67" s="22" t="str">
        <f t="shared" ca="1" si="25"/>
        <v>Quel est le chiffre des dizaines d'unités dans 14,27 ?</v>
      </c>
      <c r="D67" s="26" t="str">
        <f t="shared" ca="1" si="25"/>
        <v>1</v>
      </c>
    </row>
    <row r="68" spans="1:4" ht="23.1" customHeight="1" x14ac:dyDescent="0.3">
      <c r="A68" s="17"/>
      <c r="B68" s="21">
        <f t="shared" si="25"/>
        <v>6</v>
      </c>
      <c r="C68" s="22" t="str">
        <f t="shared" ca="1" si="25"/>
        <v>Quel est le chiffre des dixièmes dans 176,4 ?</v>
      </c>
      <c r="D68" s="26" t="str">
        <f t="shared" ca="1" si="25"/>
        <v>4</v>
      </c>
    </row>
    <row r="69" spans="1:4" ht="23.1" customHeight="1" x14ac:dyDescent="0.3">
      <c r="A69" s="17"/>
      <c r="B69" s="21">
        <f t="shared" ref="B69:E72" si="26">B33</f>
        <v>7</v>
      </c>
      <c r="C69" s="22" t="str">
        <f t="shared" ca="1" si="26"/>
        <v>Combien y a-t-il de centièmes dans 27,77 ?</v>
      </c>
      <c r="D69" s="26" t="str">
        <f t="shared" ca="1" si="26"/>
        <v>2 777</v>
      </c>
    </row>
    <row r="70" spans="1:4" ht="23.1" customHeight="1" x14ac:dyDescent="0.3">
      <c r="A70" s="17"/>
      <c r="B70" s="21">
        <f t="shared" si="26"/>
        <v>8</v>
      </c>
      <c r="C70" s="22" t="str">
        <f t="shared" ca="1" si="26"/>
        <v>Combien y a-t-il de dixièmes dans 3,583 ?</v>
      </c>
      <c r="D70" s="26" t="str">
        <f t="shared" ca="1" si="26"/>
        <v>35</v>
      </c>
    </row>
    <row r="71" spans="1:4" ht="23.1" customHeight="1" x14ac:dyDescent="0.3">
      <c r="A71" s="17"/>
      <c r="B71" s="21">
        <f t="shared" si="26"/>
        <v>9</v>
      </c>
      <c r="C71" s="22" t="str">
        <f t="shared" ca="1" si="26"/>
        <v>Combien y a-t-il de centièmes dans 69,86 ?</v>
      </c>
      <c r="D71" s="26" t="str">
        <f t="shared" ca="1" si="26"/>
        <v>6 986</v>
      </c>
    </row>
    <row r="72" spans="1:4" ht="23.1" customHeight="1" x14ac:dyDescent="0.3">
      <c r="A72" s="17"/>
      <c r="B72" s="21">
        <f t="shared" si="26"/>
        <v>10</v>
      </c>
      <c r="C72" s="22" t="str">
        <f t="shared" ca="1" si="26"/>
        <v>Combien y a-t-il d'unités d'unités dans 75,74 ?</v>
      </c>
      <c r="D72" s="26" t="str">
        <f t="shared" ca="1" si="26"/>
        <v>75</v>
      </c>
    </row>
  </sheetData>
  <sheetProtection selectLockedCells="1"/>
  <mergeCells count="4">
    <mergeCell ref="A1:D1"/>
    <mergeCell ref="F1:I2"/>
    <mergeCell ref="A37:D37"/>
    <mergeCell ref="Y1:AA2"/>
  </mergeCells>
  <dataValidations count="2">
    <dataValidation type="whole" showInputMessage="1" showErrorMessage="1" errorTitle="ATTENTION" error="Entrer une valeur supérieure ou égale à 9 000 et inférieure à 10 000." promptTitle="borne supérieure" prompt="Entrer une valeur supérieure ou égale à 9 000 et inférieure à 10 000." sqref="I3:I12 I15:I24 I27:I36">
      <formula1>9000</formula1>
      <formula2>10000</formula2>
    </dataValidation>
    <dataValidation type="whole" showInputMessage="1" showErrorMessage="1" errorTitle="ATTENTION" error="Entrer une valeur supérieure ou égale à 1 000 et inférieure à 9 000." promptTitle="borne inférieure" prompt="Entrer une valeur supérieure ou égale à 1 000 et inférieure à 9 000." sqref="G3:G12 G15:G24 G27:G36">
      <formula1>1000</formula1>
      <formula2>9000</formula2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&amp;C&amp;"-,Gras"&amp;18NUMERATION</oddHeader>
    <oddFooter>&amp;Rhttp://www.scalpa.info</oddFooter>
  </headerFooter>
  <rowBreaks count="1" manualBreakCount="1">
    <brk id="36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entiers</vt:lpstr>
      <vt:lpstr>fractions</vt:lpstr>
      <vt:lpstr>Exercices entiers</vt:lpstr>
      <vt:lpstr>Exercices décimaux</vt:lpstr>
      <vt:lpstr>'Exercices décimaux'!Zone_d_impression</vt:lpstr>
      <vt:lpstr>'Exercices entiers'!Zone_d_impression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Valeur des chiffres</dc:title>
  <dc:subject>numération</dc:subject>
  <dc:creator>scalpa</dc:creator>
  <dc:description>http://www.scalpa.info</dc:description>
  <cp:lastModifiedBy>http://www.scalpa.info</cp:lastModifiedBy>
  <cp:lastPrinted>2017-01-10T15:18:09Z</cp:lastPrinted>
  <dcterms:created xsi:type="dcterms:W3CDTF">2013-12-16T16:13:27Z</dcterms:created>
  <dcterms:modified xsi:type="dcterms:W3CDTF">2017-01-10T15:21:10Z</dcterms:modified>
</cp:coreProperties>
</file>