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8_{01152D69-E66B-4262-BF76-5E2C9C77A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ueil" sheetId="9" r:id="rId1"/>
    <sheet name="MULTIPLICATIONS N1" sheetId="6" r:id="rId2"/>
    <sheet name="MULTIPLICATIONS N2" sheetId="7" r:id="rId3"/>
    <sheet name="MULTIPLICATIONS D1" sheetId="10" r:id="rId4"/>
    <sheet name="TABLES" sheetId="8" r:id="rId5"/>
    <sheet name="Feuil2" sheetId="11" state="hidden" r:id="rId6"/>
  </sheets>
  <definedNames>
    <definedName name="_xlnm.Print_Area" localSheetId="3">'MULTIPLICATIONS D1'!$B$1:$AH$108</definedName>
    <definedName name="_xlnm.Print_Area" localSheetId="1">'MULTIPLICATIONS N1'!$B$1:$AH$108</definedName>
    <definedName name="_xlnm.Print_Area" localSheetId="2">'MULTIPLICATIONS N2'!$B$1:$AH$108</definedName>
    <definedName name="_xlnm.Print_Area" localSheetId="4">TABLES!$A$1:$L$12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7" i="10" l="1"/>
  <c r="AG107" i="10"/>
  <c r="AF107" i="10"/>
  <c r="Z107" i="10"/>
  <c r="AH106" i="10"/>
  <c r="AG106" i="10"/>
  <c r="Z106" i="10"/>
  <c r="AH105" i="10"/>
  <c r="Z105" i="10"/>
  <c r="AH103" i="10"/>
  <c r="Z103" i="10"/>
  <c r="V107" i="10"/>
  <c r="U107" i="10"/>
  <c r="T107" i="10"/>
  <c r="N107" i="10"/>
  <c r="V106" i="10"/>
  <c r="U106" i="10"/>
  <c r="N106" i="10"/>
  <c r="V105" i="10"/>
  <c r="N105" i="10"/>
  <c r="V103" i="10"/>
  <c r="N103" i="10"/>
  <c r="C88" i="10"/>
  <c r="AB65" i="10"/>
  <c r="C91" i="10"/>
  <c r="C92" i="10"/>
  <c r="O88" i="10"/>
  <c r="Z48" i="10"/>
  <c r="AP48" i="10"/>
  <c r="AH48" i="10" s="1"/>
  <c r="AP47" i="10"/>
  <c r="AH47" i="10" s="1"/>
  <c r="AM48" i="10"/>
  <c r="V48" i="10" s="1"/>
  <c r="AM47" i="10"/>
  <c r="S47" i="10" s="1"/>
  <c r="AJ48" i="10"/>
  <c r="J48" i="10" s="1"/>
  <c r="AJ47" i="10"/>
  <c r="J47" i="10" s="1"/>
  <c r="AP34" i="10"/>
  <c r="AG34" i="10" s="1"/>
  <c r="AP33" i="10"/>
  <c r="AE33" i="10" s="1"/>
  <c r="AM34" i="10"/>
  <c r="V34" i="10" s="1"/>
  <c r="AM33" i="10"/>
  <c r="S33" i="10" s="1"/>
  <c r="AJ34" i="10"/>
  <c r="J34" i="10" s="1"/>
  <c r="AJ33" i="10"/>
  <c r="J33" i="10" s="1"/>
  <c r="AP21" i="10"/>
  <c r="AH21" i="10" s="1"/>
  <c r="AP20" i="10"/>
  <c r="AM21" i="10"/>
  <c r="AM20" i="10"/>
  <c r="V20" i="10" s="1"/>
  <c r="AJ21" i="10"/>
  <c r="J21" i="10" s="1"/>
  <c r="AJ20" i="10"/>
  <c r="J20" i="10" s="1"/>
  <c r="AP8" i="10"/>
  <c r="AG8" i="10" s="1"/>
  <c r="AP7" i="10"/>
  <c r="AF7" i="10" s="1"/>
  <c r="AM8" i="10"/>
  <c r="AJ8" i="10"/>
  <c r="AM7" i="10"/>
  <c r="S7" i="10" s="1"/>
  <c r="AJ7" i="10"/>
  <c r="J7" i="10" s="1"/>
  <c r="E2" i="11"/>
  <c r="D2" i="11"/>
  <c r="C2" i="11"/>
  <c r="AP21" i="6"/>
  <c r="AM21" i="6"/>
  <c r="AJ21" i="6"/>
  <c r="AJ20" i="6"/>
  <c r="AM7" i="6"/>
  <c r="AP7" i="6"/>
  <c r="AM8" i="6"/>
  <c r="AP8" i="6"/>
  <c r="AJ8" i="6"/>
  <c r="AJ7" i="6"/>
  <c r="J7" i="6" s="1"/>
  <c r="AE48" i="10" l="1"/>
  <c r="AG43" i="10" s="1"/>
  <c r="AG46" i="10"/>
  <c r="AE47" i="10"/>
  <c r="AF47" i="10"/>
  <c r="AF48" i="10"/>
  <c r="AF52" i="10" s="1"/>
  <c r="AF106" i="10" s="1"/>
  <c r="AG47" i="10"/>
  <c r="AG48" i="10"/>
  <c r="AH50" i="10"/>
  <c r="AH104" i="10" s="1"/>
  <c r="U48" i="10"/>
  <c r="T48" i="10"/>
  <c r="S48" i="10"/>
  <c r="V47" i="10"/>
  <c r="U47" i="10"/>
  <c r="T47" i="10"/>
  <c r="I47" i="10"/>
  <c r="H47" i="10"/>
  <c r="G47" i="10"/>
  <c r="G48" i="10"/>
  <c r="H48" i="10"/>
  <c r="AP52" i="10"/>
  <c r="I48" i="10"/>
  <c r="AM52" i="10"/>
  <c r="AP51" i="10"/>
  <c r="AP53" i="10"/>
  <c r="AP50" i="10"/>
  <c r="AM51" i="10"/>
  <c r="AM53" i="10"/>
  <c r="AM50" i="10"/>
  <c r="J50" i="10"/>
  <c r="AJ53" i="10"/>
  <c r="AJ52" i="10"/>
  <c r="AJ51" i="10"/>
  <c r="AJ50" i="10"/>
  <c r="AP38" i="10"/>
  <c r="AP37" i="10"/>
  <c r="AP36" i="10"/>
  <c r="AF34" i="10"/>
  <c r="AH34" i="10"/>
  <c r="AH33" i="10"/>
  <c r="AG37" i="10" s="1"/>
  <c r="AG33" i="10"/>
  <c r="AG87" i="10" s="1"/>
  <c r="AF33" i="10"/>
  <c r="T34" i="10"/>
  <c r="U34" i="10"/>
  <c r="V33" i="10"/>
  <c r="U33" i="10"/>
  <c r="T33" i="10"/>
  <c r="G33" i="10"/>
  <c r="H33" i="10"/>
  <c r="I33" i="10"/>
  <c r="H34" i="10"/>
  <c r="H38" i="10" s="1"/>
  <c r="I34" i="10"/>
  <c r="I37" i="10" s="1"/>
  <c r="J36" i="10"/>
  <c r="I35" i="10" s="1"/>
  <c r="AM38" i="10"/>
  <c r="AM40" i="10"/>
  <c r="AM36" i="10"/>
  <c r="AM37" i="10"/>
  <c r="I32" i="10"/>
  <c r="J23" i="10"/>
  <c r="AJ40" i="10"/>
  <c r="AJ37" i="10"/>
  <c r="AJ38" i="10"/>
  <c r="AJ36" i="10"/>
  <c r="AP26" i="10"/>
  <c r="AC20" i="10"/>
  <c r="AD20" i="10"/>
  <c r="AE20" i="10"/>
  <c r="AF20" i="10"/>
  <c r="AG20" i="10"/>
  <c r="AH20" i="10"/>
  <c r="AH23" i="10" s="1"/>
  <c r="AG21" i="10"/>
  <c r="AP23" i="10"/>
  <c r="AP24" i="10"/>
  <c r="AM23" i="10"/>
  <c r="R20" i="10"/>
  <c r="S20" i="10"/>
  <c r="T20" i="10"/>
  <c r="U20" i="10"/>
  <c r="AJ26" i="10"/>
  <c r="AJ24" i="10"/>
  <c r="AJ23" i="10"/>
  <c r="I21" i="10"/>
  <c r="G20" i="10"/>
  <c r="H20" i="10"/>
  <c r="I20" i="10"/>
  <c r="AP13" i="10"/>
  <c r="AP11" i="10"/>
  <c r="AP10" i="10"/>
  <c r="AR11" i="10"/>
  <c r="AR10" i="10"/>
  <c r="AH8" i="10"/>
  <c r="AH7" i="10"/>
  <c r="AG11" i="10" s="1"/>
  <c r="AG7" i="10"/>
  <c r="AG61" i="10" s="1"/>
  <c r="AE7" i="10"/>
  <c r="AE61" i="10" s="1"/>
  <c r="V7" i="10"/>
  <c r="V61" i="10" s="1"/>
  <c r="U7" i="10"/>
  <c r="T7" i="10"/>
  <c r="I7" i="10"/>
  <c r="H7" i="10"/>
  <c r="M108" i="10"/>
  <c r="B108" i="10"/>
  <c r="M107" i="10"/>
  <c r="J107" i="10"/>
  <c r="I107" i="10"/>
  <c r="H107" i="10"/>
  <c r="B107" i="10"/>
  <c r="X106" i="10"/>
  <c r="M106" i="10"/>
  <c r="J106" i="10"/>
  <c r="I106" i="10"/>
  <c r="B106" i="10"/>
  <c r="X105" i="10"/>
  <c r="M105" i="10"/>
  <c r="J105" i="10"/>
  <c r="B105" i="10"/>
  <c r="X103" i="10"/>
  <c r="M103" i="10"/>
  <c r="L103" i="10"/>
  <c r="J103" i="10"/>
  <c r="B103" i="10"/>
  <c r="AH100" i="10"/>
  <c r="Y100" i="10"/>
  <c r="X100" i="10"/>
  <c r="V100" i="10"/>
  <c r="Q100" i="10"/>
  <c r="M100" i="10"/>
  <c r="L100" i="10"/>
  <c r="J100" i="10"/>
  <c r="F100" i="10"/>
  <c r="C100" i="10"/>
  <c r="B100" i="10"/>
  <c r="Q99" i="10"/>
  <c r="F99" i="10"/>
  <c r="Q98" i="10"/>
  <c r="F98" i="10"/>
  <c r="Y97" i="10"/>
  <c r="X97" i="10"/>
  <c r="Q97" i="10"/>
  <c r="M97" i="10"/>
  <c r="L97" i="10"/>
  <c r="F97" i="10"/>
  <c r="C97" i="10"/>
  <c r="B97" i="10"/>
  <c r="Y96" i="10"/>
  <c r="X96" i="10"/>
  <c r="M96" i="10"/>
  <c r="L96" i="10"/>
  <c r="C96" i="10"/>
  <c r="B96" i="10"/>
  <c r="AH92" i="10"/>
  <c r="AG92" i="10"/>
  <c r="Z92" i="10"/>
  <c r="V92" i="10"/>
  <c r="U92" i="10"/>
  <c r="O92" i="10"/>
  <c r="J92" i="10"/>
  <c r="I92" i="10"/>
  <c r="AH91" i="10"/>
  <c r="Z91" i="10"/>
  <c r="V91" i="10"/>
  <c r="O91" i="10"/>
  <c r="J91" i="10"/>
  <c r="AH89" i="10"/>
  <c r="Z89" i="10"/>
  <c r="Y89" i="10"/>
  <c r="X89" i="10"/>
  <c r="V89" i="10"/>
  <c r="N89" i="10"/>
  <c r="M89" i="10"/>
  <c r="L89" i="10"/>
  <c r="J89" i="10"/>
  <c r="C89" i="10"/>
  <c r="B89" i="10"/>
  <c r="AH86" i="10"/>
  <c r="AC86" i="10"/>
  <c r="Y86" i="10"/>
  <c r="X86" i="10"/>
  <c r="V86" i="10"/>
  <c r="R86" i="10"/>
  <c r="M86" i="10"/>
  <c r="L86" i="10"/>
  <c r="J86" i="10"/>
  <c r="C86" i="10"/>
  <c r="B86" i="10"/>
  <c r="AC85" i="10"/>
  <c r="R85" i="10"/>
  <c r="AC84" i="10"/>
  <c r="R84" i="10"/>
  <c r="Y83" i="10"/>
  <c r="X83" i="10"/>
  <c r="R83" i="10"/>
  <c r="M83" i="10"/>
  <c r="L83" i="10"/>
  <c r="G83" i="10"/>
  <c r="C83" i="10"/>
  <c r="B83" i="10"/>
  <c r="Y82" i="10"/>
  <c r="X82" i="10"/>
  <c r="M82" i="10"/>
  <c r="L82" i="10"/>
  <c r="C82" i="10"/>
  <c r="B82" i="10"/>
  <c r="AH78" i="10"/>
  <c r="Z78" i="10"/>
  <c r="J78" i="10"/>
  <c r="D78" i="10"/>
  <c r="AH76" i="10"/>
  <c r="Z76" i="10"/>
  <c r="V76" i="10"/>
  <c r="O76" i="10"/>
  <c r="N76" i="10"/>
  <c r="M76" i="10"/>
  <c r="L76" i="10"/>
  <c r="J76" i="10"/>
  <c r="D76" i="10"/>
  <c r="C76" i="10"/>
  <c r="B76" i="10"/>
  <c r="AH73" i="10"/>
  <c r="Y73" i="10"/>
  <c r="X73" i="10"/>
  <c r="V73" i="10"/>
  <c r="Q73" i="10"/>
  <c r="M73" i="10"/>
  <c r="L73" i="10"/>
  <c r="J73" i="10"/>
  <c r="F73" i="10"/>
  <c r="C73" i="10"/>
  <c r="B73" i="10"/>
  <c r="Q72" i="10"/>
  <c r="F72" i="10"/>
  <c r="F71" i="10"/>
  <c r="Y70" i="10"/>
  <c r="X70" i="10"/>
  <c r="M70" i="10"/>
  <c r="L70" i="10"/>
  <c r="C70" i="10"/>
  <c r="B70" i="10"/>
  <c r="Y69" i="10"/>
  <c r="X69" i="10"/>
  <c r="M69" i="10"/>
  <c r="L69" i="10"/>
  <c r="C69" i="10"/>
  <c r="B69" i="10"/>
  <c r="AH65" i="10"/>
  <c r="AH63" i="10"/>
  <c r="V63" i="10"/>
  <c r="U63" i="10"/>
  <c r="T63" i="10"/>
  <c r="S63" i="10"/>
  <c r="R63" i="10"/>
  <c r="Q63" i="10"/>
  <c r="P63" i="10"/>
  <c r="O63" i="10"/>
  <c r="N63" i="10"/>
  <c r="M63" i="10"/>
  <c r="L63" i="10"/>
  <c r="J63" i="10"/>
  <c r="I63" i="10"/>
  <c r="H63" i="10"/>
  <c r="G63" i="10"/>
  <c r="F63" i="10"/>
  <c r="E63" i="10"/>
  <c r="D63" i="10"/>
  <c r="C63" i="10"/>
  <c r="B63" i="10"/>
  <c r="F62" i="10"/>
  <c r="Y60" i="10"/>
  <c r="X60" i="10"/>
  <c r="V60" i="10"/>
  <c r="R60" i="10"/>
  <c r="Q60" i="10"/>
  <c r="P60" i="10"/>
  <c r="O60" i="10"/>
  <c r="N60" i="10"/>
  <c r="M60" i="10"/>
  <c r="L60" i="10"/>
  <c r="J60" i="10"/>
  <c r="G60" i="10"/>
  <c r="F60" i="10"/>
  <c r="E60" i="10"/>
  <c r="D60" i="10"/>
  <c r="C60" i="10"/>
  <c r="B60" i="10"/>
  <c r="Y57" i="10"/>
  <c r="X57" i="10"/>
  <c r="M57" i="10"/>
  <c r="L57" i="10"/>
  <c r="C57" i="10"/>
  <c r="B57" i="10"/>
  <c r="Y56" i="10"/>
  <c r="X56" i="10"/>
  <c r="M56" i="10"/>
  <c r="L56" i="10"/>
  <c r="C56" i="10"/>
  <c r="B56" i="10"/>
  <c r="AH102" i="10"/>
  <c r="Z102" i="10"/>
  <c r="N48" i="10"/>
  <c r="N102" i="10" s="1"/>
  <c r="B48" i="10"/>
  <c r="B102" i="10" s="1"/>
  <c r="Z34" i="10"/>
  <c r="Z88" i="10" s="1"/>
  <c r="O34" i="10"/>
  <c r="C34" i="10"/>
  <c r="Q83" i="10"/>
  <c r="AH75" i="10"/>
  <c r="U21" i="10"/>
  <c r="Z21" i="10"/>
  <c r="Z75" i="10" s="1"/>
  <c r="O21" i="10"/>
  <c r="O75" i="10" s="1"/>
  <c r="D21" i="10"/>
  <c r="D75" i="10" s="1"/>
  <c r="E71" i="10"/>
  <c r="AO9" i="10"/>
  <c r="V8" i="10"/>
  <c r="J8" i="10"/>
  <c r="AC8" i="10"/>
  <c r="AC62" i="10" s="1"/>
  <c r="R8" i="10"/>
  <c r="R62" i="10" s="1"/>
  <c r="AS1" i="10"/>
  <c r="B55" i="10" s="1"/>
  <c r="B3" i="8"/>
  <c r="C3" i="8"/>
  <c r="D3" i="8"/>
  <c r="E3" i="8"/>
  <c r="F3" i="8"/>
  <c r="G3" i="8"/>
  <c r="H3" i="8"/>
  <c r="I3" i="8"/>
  <c r="J3" i="8"/>
  <c r="K3" i="8"/>
  <c r="L3" i="8"/>
  <c r="B4" i="8"/>
  <c r="C4" i="8"/>
  <c r="D4" i="8"/>
  <c r="E4" i="8"/>
  <c r="F4" i="8"/>
  <c r="G4" i="8"/>
  <c r="H4" i="8"/>
  <c r="I4" i="8"/>
  <c r="J4" i="8"/>
  <c r="K4" i="8"/>
  <c r="L4" i="8"/>
  <c r="B5" i="8"/>
  <c r="C5" i="8"/>
  <c r="D5" i="8"/>
  <c r="E5" i="8"/>
  <c r="F5" i="8"/>
  <c r="G5" i="8"/>
  <c r="H5" i="8"/>
  <c r="I5" i="8"/>
  <c r="J5" i="8"/>
  <c r="K5" i="8"/>
  <c r="L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8" i="8"/>
  <c r="C8" i="8"/>
  <c r="D8" i="8"/>
  <c r="E8" i="8"/>
  <c r="F8" i="8"/>
  <c r="G8" i="8"/>
  <c r="H8" i="8"/>
  <c r="I8" i="8"/>
  <c r="J8" i="8"/>
  <c r="K8" i="8"/>
  <c r="L8" i="8"/>
  <c r="B9" i="8"/>
  <c r="C9" i="8"/>
  <c r="D9" i="8"/>
  <c r="E9" i="8"/>
  <c r="F9" i="8"/>
  <c r="G9" i="8"/>
  <c r="H9" i="8"/>
  <c r="I9" i="8"/>
  <c r="J9" i="8"/>
  <c r="K9" i="8"/>
  <c r="L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L2" i="8"/>
  <c r="K2" i="8"/>
  <c r="J2" i="8"/>
  <c r="I2" i="8"/>
  <c r="H2" i="8"/>
  <c r="G2" i="8"/>
  <c r="F2" i="8"/>
  <c r="E2" i="8"/>
  <c r="D2" i="8"/>
  <c r="C2" i="8"/>
  <c r="B2" i="8"/>
  <c r="AE53" i="10" l="1"/>
  <c r="AE107" i="10" s="1"/>
  <c r="F83" i="10"/>
  <c r="G87" i="10"/>
  <c r="AG44" i="10"/>
  <c r="AF44" i="10" s="1"/>
  <c r="AE44" i="10" s="1"/>
  <c r="AC52" i="10" s="1"/>
  <c r="AC106" i="10" s="1"/>
  <c r="AD53" i="10"/>
  <c r="AD107" i="10" s="1"/>
  <c r="AG50" i="10"/>
  <c r="AG104" i="10" s="1"/>
  <c r="AG45" i="10"/>
  <c r="AF45" i="10" s="1"/>
  <c r="AE51" i="10" s="1"/>
  <c r="AE105" i="10" s="1"/>
  <c r="AG51" i="10"/>
  <c r="AG105" i="10" s="1"/>
  <c r="AF43" i="10"/>
  <c r="AF46" i="10"/>
  <c r="AH54" i="10"/>
  <c r="AG49" i="10"/>
  <c r="AG103" i="10" s="1"/>
  <c r="S102" i="10"/>
  <c r="S53" i="10"/>
  <c r="S107" i="10" s="1"/>
  <c r="T52" i="10"/>
  <c r="T106" i="10" s="1"/>
  <c r="V101" i="10"/>
  <c r="V50" i="10"/>
  <c r="V104" i="10" s="1"/>
  <c r="U51" i="10"/>
  <c r="U105" i="10" s="1"/>
  <c r="U45" i="10"/>
  <c r="T51" i="10" s="1"/>
  <c r="T105" i="10" s="1"/>
  <c r="U44" i="10"/>
  <c r="T44" i="10" s="1"/>
  <c r="S44" i="10" s="1"/>
  <c r="P52" i="10" s="1"/>
  <c r="P106" i="10" s="1"/>
  <c r="U43" i="10"/>
  <c r="T43" i="10" s="1"/>
  <c r="S43" i="10" s="1"/>
  <c r="P53" i="10" s="1"/>
  <c r="P107" i="10" s="1"/>
  <c r="U46" i="10"/>
  <c r="T46" i="10" s="1"/>
  <c r="AP54" i="10"/>
  <c r="AM54" i="10"/>
  <c r="H52" i="10"/>
  <c r="G53" i="10"/>
  <c r="I51" i="10"/>
  <c r="G101" i="10"/>
  <c r="AP39" i="10"/>
  <c r="AF38" i="10"/>
  <c r="I36" i="10"/>
  <c r="AM39" i="10"/>
  <c r="I31" i="10"/>
  <c r="H37" i="10" s="1"/>
  <c r="I30" i="10"/>
  <c r="G38" i="10" s="1"/>
  <c r="AJ39" i="10"/>
  <c r="AG24" i="10"/>
  <c r="AP25" i="10"/>
  <c r="U23" i="10"/>
  <c r="U75" i="10"/>
  <c r="I24" i="10"/>
  <c r="AJ25" i="10"/>
  <c r="AP12" i="10"/>
  <c r="AH10" i="10"/>
  <c r="AH62" i="10"/>
  <c r="V10" i="10"/>
  <c r="V62" i="10"/>
  <c r="AJ10" i="10"/>
  <c r="J62" i="10"/>
  <c r="I6" i="10"/>
  <c r="H6" i="10"/>
  <c r="J10" i="10"/>
  <c r="S101" i="10"/>
  <c r="T101" i="10"/>
  <c r="J61" i="10"/>
  <c r="J101" i="10"/>
  <c r="H61" i="10"/>
  <c r="G74" i="10"/>
  <c r="H88" i="10"/>
  <c r="S74" i="10"/>
  <c r="U74" i="10"/>
  <c r="H101" i="10"/>
  <c r="AF87" i="10"/>
  <c r="V102" i="10"/>
  <c r="I101" i="10"/>
  <c r="T102" i="10"/>
  <c r="AF102" i="10"/>
  <c r="T61" i="10"/>
  <c r="H74" i="10"/>
  <c r="V21" i="10"/>
  <c r="V75" i="10" s="1"/>
  <c r="U102" i="10"/>
  <c r="J88" i="10"/>
  <c r="AG75" i="10"/>
  <c r="AG102" i="10"/>
  <c r="S61" i="10"/>
  <c r="AG62" i="10"/>
  <c r="H87" i="10"/>
  <c r="AE102" i="10"/>
  <c r="AG74" i="10"/>
  <c r="U87" i="10"/>
  <c r="J74" i="10"/>
  <c r="I19" i="10"/>
  <c r="I73" i="10" s="1"/>
  <c r="I71" i="10"/>
  <c r="I70" i="10"/>
  <c r="J75" i="10"/>
  <c r="E73" i="10"/>
  <c r="R74" i="10"/>
  <c r="B1" i="10"/>
  <c r="U6" i="10"/>
  <c r="U60" i="10" s="1"/>
  <c r="AM10" i="10"/>
  <c r="S87" i="10"/>
  <c r="U37" i="10"/>
  <c r="U88" i="10"/>
  <c r="Q85" i="10"/>
  <c r="AF61" i="10"/>
  <c r="AC74" i="10"/>
  <c r="I87" i="10"/>
  <c r="AG88" i="10"/>
  <c r="AG101" i="10"/>
  <c r="E83" i="10"/>
  <c r="M108" i="7"/>
  <c r="B108" i="7"/>
  <c r="AH107" i="7"/>
  <c r="AG107" i="7"/>
  <c r="AF107" i="7"/>
  <c r="X107" i="7"/>
  <c r="V107" i="7"/>
  <c r="U107" i="7"/>
  <c r="T107" i="7"/>
  <c r="M107" i="7"/>
  <c r="J107" i="7"/>
  <c r="I107" i="7"/>
  <c r="H107" i="7"/>
  <c r="B107" i="7"/>
  <c r="AH106" i="7"/>
  <c r="AG106" i="7"/>
  <c r="X106" i="7"/>
  <c r="V106" i="7"/>
  <c r="U106" i="7"/>
  <c r="M106" i="7"/>
  <c r="J106" i="7"/>
  <c r="I106" i="7"/>
  <c r="B106" i="7"/>
  <c r="AH105" i="7"/>
  <c r="X105" i="7"/>
  <c r="V105" i="7"/>
  <c r="M105" i="7"/>
  <c r="J105" i="7"/>
  <c r="B105" i="7"/>
  <c r="AH103" i="7"/>
  <c r="X103" i="7"/>
  <c r="V103" i="7"/>
  <c r="M103" i="7"/>
  <c r="L103" i="7"/>
  <c r="J103" i="7"/>
  <c r="B103" i="7"/>
  <c r="AH100" i="7"/>
  <c r="Y100" i="7"/>
  <c r="X100" i="7"/>
  <c r="V100" i="7"/>
  <c r="M100" i="7"/>
  <c r="L100" i="7"/>
  <c r="J100" i="7"/>
  <c r="C100" i="7"/>
  <c r="B100" i="7"/>
  <c r="Y97" i="7"/>
  <c r="X97" i="7"/>
  <c r="M97" i="7"/>
  <c r="L97" i="7"/>
  <c r="C97" i="7"/>
  <c r="B97" i="7"/>
  <c r="Y96" i="7"/>
  <c r="X96" i="7"/>
  <c r="M96" i="7"/>
  <c r="L96" i="7"/>
  <c r="C96" i="7"/>
  <c r="B96" i="7"/>
  <c r="AH92" i="7"/>
  <c r="AG92" i="7"/>
  <c r="Z92" i="7"/>
  <c r="V92" i="7"/>
  <c r="U92" i="7"/>
  <c r="O92" i="7"/>
  <c r="J92" i="7"/>
  <c r="I92" i="7"/>
  <c r="D92" i="7"/>
  <c r="AH91" i="7"/>
  <c r="Z91" i="7"/>
  <c r="V91" i="7"/>
  <c r="O91" i="7"/>
  <c r="J91" i="7"/>
  <c r="D91" i="7"/>
  <c r="AH89" i="7"/>
  <c r="Z89" i="7"/>
  <c r="Y89" i="7"/>
  <c r="X89" i="7"/>
  <c r="V89" i="7"/>
  <c r="N89" i="7"/>
  <c r="M89" i="7"/>
  <c r="L89" i="7"/>
  <c r="J89" i="7"/>
  <c r="D89" i="7"/>
  <c r="C89" i="7"/>
  <c r="B89" i="7"/>
  <c r="AH86" i="7"/>
  <c r="Y86" i="7"/>
  <c r="X86" i="7"/>
  <c r="V86" i="7"/>
  <c r="M86" i="7"/>
  <c r="L86" i="7"/>
  <c r="J86" i="7"/>
  <c r="C86" i="7"/>
  <c r="B86" i="7"/>
  <c r="Y83" i="7"/>
  <c r="X83" i="7"/>
  <c r="M83" i="7"/>
  <c r="L83" i="7"/>
  <c r="C83" i="7"/>
  <c r="B83" i="7"/>
  <c r="Y82" i="7"/>
  <c r="X82" i="7"/>
  <c r="M82" i="7"/>
  <c r="L82" i="7"/>
  <c r="C82" i="7"/>
  <c r="B82" i="7"/>
  <c r="AH78" i="7"/>
  <c r="Z78" i="7"/>
  <c r="V78" i="7"/>
  <c r="O78" i="7"/>
  <c r="J78" i="7"/>
  <c r="D78" i="7"/>
  <c r="AH76" i="7"/>
  <c r="Z76" i="7"/>
  <c r="V76" i="7"/>
  <c r="O76" i="7"/>
  <c r="N76" i="7"/>
  <c r="M76" i="7"/>
  <c r="L76" i="7"/>
  <c r="J76" i="7"/>
  <c r="D76" i="7"/>
  <c r="C76" i="7"/>
  <c r="B76" i="7"/>
  <c r="AH73" i="7"/>
  <c r="Y73" i="7"/>
  <c r="X73" i="7"/>
  <c r="V73" i="7"/>
  <c r="M73" i="7"/>
  <c r="L73" i="7"/>
  <c r="J73" i="7"/>
  <c r="C73" i="7"/>
  <c r="B73" i="7"/>
  <c r="Y70" i="7"/>
  <c r="X70" i="7"/>
  <c r="M70" i="7"/>
  <c r="L70" i="7"/>
  <c r="C70" i="7"/>
  <c r="B70" i="7"/>
  <c r="Y69" i="7"/>
  <c r="X69" i="7"/>
  <c r="M69" i="7"/>
  <c r="L69" i="7"/>
  <c r="C69" i="7"/>
  <c r="B69" i="7"/>
  <c r="AH65" i="7"/>
  <c r="AC65" i="7"/>
  <c r="AH63" i="7"/>
  <c r="AC63" i="7"/>
  <c r="V63" i="7"/>
  <c r="U63" i="7"/>
  <c r="T63" i="7"/>
  <c r="S63" i="7"/>
  <c r="R63" i="7"/>
  <c r="Q63" i="7"/>
  <c r="P63" i="7"/>
  <c r="O63" i="7"/>
  <c r="N63" i="7"/>
  <c r="M63" i="7"/>
  <c r="L63" i="7"/>
  <c r="J63" i="7"/>
  <c r="I63" i="7"/>
  <c r="H63" i="7"/>
  <c r="G63" i="7"/>
  <c r="F63" i="7"/>
  <c r="E63" i="7"/>
  <c r="D63" i="7"/>
  <c r="C63" i="7"/>
  <c r="B63" i="7"/>
  <c r="F62" i="7"/>
  <c r="Y60" i="7"/>
  <c r="X60" i="7"/>
  <c r="V60" i="7"/>
  <c r="R60" i="7"/>
  <c r="Q60" i="7"/>
  <c r="P60" i="7"/>
  <c r="O60" i="7"/>
  <c r="N60" i="7"/>
  <c r="M60" i="7"/>
  <c r="L60" i="7"/>
  <c r="J60" i="7"/>
  <c r="G60" i="7"/>
  <c r="F60" i="7"/>
  <c r="E60" i="7"/>
  <c r="D60" i="7"/>
  <c r="C60" i="7"/>
  <c r="B60" i="7"/>
  <c r="Y57" i="7"/>
  <c r="X57" i="7"/>
  <c r="M57" i="7"/>
  <c r="L57" i="7"/>
  <c r="C57" i="7"/>
  <c r="B57" i="7"/>
  <c r="Y56" i="7"/>
  <c r="X56" i="7"/>
  <c r="M56" i="7"/>
  <c r="L56" i="7"/>
  <c r="C56" i="7"/>
  <c r="B56" i="7"/>
  <c r="AO49" i="7"/>
  <c r="AL49" i="7"/>
  <c r="AI49" i="7"/>
  <c r="AP48" i="7"/>
  <c r="AF48" i="7" s="1"/>
  <c r="AM48" i="7"/>
  <c r="V48" i="7" s="1"/>
  <c r="V102" i="7" s="1"/>
  <c r="AJ48" i="7"/>
  <c r="J48" i="7" s="1"/>
  <c r="J102" i="7" s="1"/>
  <c r="Z48" i="7"/>
  <c r="Z102" i="7" s="1"/>
  <c r="N48" i="7"/>
  <c r="N102" i="7" s="1"/>
  <c r="B48" i="7"/>
  <c r="B102" i="7" s="1"/>
  <c r="AP47" i="7"/>
  <c r="AM47" i="7"/>
  <c r="V47" i="7" s="1"/>
  <c r="AJ47" i="7"/>
  <c r="AO35" i="7"/>
  <c r="AL35" i="7"/>
  <c r="AI35" i="7"/>
  <c r="AP34" i="7"/>
  <c r="AF34" i="7" s="1"/>
  <c r="AF88" i="7" s="1"/>
  <c r="AM34" i="7"/>
  <c r="U34" i="7" s="1"/>
  <c r="U88" i="7" s="1"/>
  <c r="AJ34" i="7"/>
  <c r="I34" i="7" s="1"/>
  <c r="I88" i="7" s="1"/>
  <c r="Z34" i="7"/>
  <c r="Z88" i="7" s="1"/>
  <c r="N34" i="7"/>
  <c r="N88" i="7" s="1"/>
  <c r="D34" i="7"/>
  <c r="D88" i="7" s="1"/>
  <c r="AP33" i="7"/>
  <c r="AG33" i="7" s="1"/>
  <c r="AM33" i="7"/>
  <c r="V33" i="7" s="1"/>
  <c r="U29" i="7" s="1"/>
  <c r="U83" i="7" s="1"/>
  <c r="AJ33" i="7"/>
  <c r="AO22" i="7"/>
  <c r="AL22" i="7"/>
  <c r="AI22" i="7"/>
  <c r="AP21" i="7"/>
  <c r="AH21" i="7" s="1"/>
  <c r="AH75" i="7" s="1"/>
  <c r="AM21" i="7"/>
  <c r="U21" i="7" s="1"/>
  <c r="U75" i="7" s="1"/>
  <c r="AJ21" i="7"/>
  <c r="I21" i="7" s="1"/>
  <c r="Z21" i="7"/>
  <c r="Z75" i="7" s="1"/>
  <c r="O21" i="7"/>
  <c r="O75" i="7" s="1"/>
  <c r="D21" i="7"/>
  <c r="D75" i="7" s="1"/>
  <c r="AP20" i="7"/>
  <c r="AF20" i="7" s="1"/>
  <c r="AM20" i="7"/>
  <c r="V20" i="7" s="1"/>
  <c r="AJ20" i="7"/>
  <c r="G20" i="7" s="1"/>
  <c r="AO9" i="7"/>
  <c r="AL9" i="7"/>
  <c r="AI9" i="7"/>
  <c r="AP8" i="7"/>
  <c r="AH8" i="7" s="1"/>
  <c r="AH62" i="7" s="1"/>
  <c r="AM8" i="7"/>
  <c r="V8" i="7" s="1"/>
  <c r="V62" i="7" s="1"/>
  <c r="AJ8" i="7"/>
  <c r="J8" i="7" s="1"/>
  <c r="AC8" i="7"/>
  <c r="AC62" i="7" s="1"/>
  <c r="R8" i="7"/>
  <c r="R62" i="7" s="1"/>
  <c r="AP7" i="7"/>
  <c r="AF7" i="7" s="1"/>
  <c r="AF61" i="7" s="1"/>
  <c r="AM7" i="7"/>
  <c r="V7" i="7" s="1"/>
  <c r="AJ7" i="7"/>
  <c r="H7" i="7" s="1"/>
  <c r="H61" i="7" s="1"/>
  <c r="AS1" i="7"/>
  <c r="B55" i="7" s="1"/>
  <c r="AS1" i="6"/>
  <c r="B1" i="6" s="1"/>
  <c r="M108" i="6"/>
  <c r="B108" i="6"/>
  <c r="AH107" i="6"/>
  <c r="AG107" i="6"/>
  <c r="AF107" i="6"/>
  <c r="X107" i="6"/>
  <c r="V107" i="6"/>
  <c r="U107" i="6"/>
  <c r="T107" i="6"/>
  <c r="M107" i="6"/>
  <c r="J107" i="6"/>
  <c r="I107" i="6"/>
  <c r="H107" i="6"/>
  <c r="B107" i="6"/>
  <c r="AH106" i="6"/>
  <c r="AG106" i="6"/>
  <c r="X106" i="6"/>
  <c r="V106" i="6"/>
  <c r="U106" i="6"/>
  <c r="M106" i="6"/>
  <c r="J106" i="6"/>
  <c r="I106" i="6"/>
  <c r="B106" i="6"/>
  <c r="AH105" i="6"/>
  <c r="X105" i="6"/>
  <c r="V105" i="6"/>
  <c r="M105" i="6"/>
  <c r="J105" i="6"/>
  <c r="B105" i="6"/>
  <c r="AH103" i="6"/>
  <c r="X103" i="6"/>
  <c r="V103" i="6"/>
  <c r="M103" i="6"/>
  <c r="L103" i="6"/>
  <c r="J103" i="6"/>
  <c r="B103" i="6"/>
  <c r="AH100" i="6"/>
  <c r="Y100" i="6"/>
  <c r="X100" i="6"/>
  <c r="V100" i="6"/>
  <c r="M100" i="6"/>
  <c r="L100" i="6"/>
  <c r="J100" i="6"/>
  <c r="C100" i="6"/>
  <c r="B100" i="6"/>
  <c r="Y97" i="6"/>
  <c r="X97" i="6"/>
  <c r="M97" i="6"/>
  <c r="L97" i="6"/>
  <c r="C97" i="6"/>
  <c r="B97" i="6"/>
  <c r="Y96" i="6"/>
  <c r="X96" i="6"/>
  <c r="M96" i="6"/>
  <c r="L96" i="6"/>
  <c r="C96" i="6"/>
  <c r="B96" i="6"/>
  <c r="AH92" i="6"/>
  <c r="AG92" i="6"/>
  <c r="Z92" i="6"/>
  <c r="V92" i="6"/>
  <c r="U92" i="6"/>
  <c r="O92" i="6"/>
  <c r="J92" i="6"/>
  <c r="I92" i="6"/>
  <c r="D92" i="6"/>
  <c r="AH91" i="6"/>
  <c r="Z91" i="6"/>
  <c r="V91" i="6"/>
  <c r="O91" i="6"/>
  <c r="J91" i="6"/>
  <c r="D91" i="6"/>
  <c r="AH89" i="6"/>
  <c r="Z89" i="6"/>
  <c r="Y89" i="6"/>
  <c r="X89" i="6"/>
  <c r="V89" i="6"/>
  <c r="N89" i="6"/>
  <c r="M89" i="6"/>
  <c r="L89" i="6"/>
  <c r="J89" i="6"/>
  <c r="D89" i="6"/>
  <c r="C89" i="6"/>
  <c r="B89" i="6"/>
  <c r="AH86" i="6"/>
  <c r="Y86" i="6"/>
  <c r="X86" i="6"/>
  <c r="V86" i="6"/>
  <c r="M86" i="6"/>
  <c r="L86" i="6"/>
  <c r="J86" i="6"/>
  <c r="C86" i="6"/>
  <c r="B86" i="6"/>
  <c r="Y83" i="6"/>
  <c r="X83" i="6"/>
  <c r="M83" i="6"/>
  <c r="L83" i="6"/>
  <c r="C83" i="6"/>
  <c r="B83" i="6"/>
  <c r="Y82" i="6"/>
  <c r="X82" i="6"/>
  <c r="M82" i="6"/>
  <c r="L82" i="6"/>
  <c r="C82" i="6"/>
  <c r="B82" i="6"/>
  <c r="AH78" i="6"/>
  <c r="Z78" i="6"/>
  <c r="V78" i="6"/>
  <c r="O78" i="6"/>
  <c r="J78" i="6"/>
  <c r="D78" i="6"/>
  <c r="AH76" i="6"/>
  <c r="Z76" i="6"/>
  <c r="V76" i="6"/>
  <c r="O76" i="6"/>
  <c r="N76" i="6"/>
  <c r="M76" i="6"/>
  <c r="L76" i="6"/>
  <c r="J76" i="6"/>
  <c r="D76" i="6"/>
  <c r="C76" i="6"/>
  <c r="B76" i="6"/>
  <c r="AH73" i="6"/>
  <c r="Y73" i="6"/>
  <c r="X73" i="6"/>
  <c r="V73" i="6"/>
  <c r="M73" i="6"/>
  <c r="L73" i="6"/>
  <c r="J73" i="6"/>
  <c r="C73" i="6"/>
  <c r="B73" i="6"/>
  <c r="Y70" i="6"/>
  <c r="X70" i="6"/>
  <c r="M70" i="6"/>
  <c r="L70" i="6"/>
  <c r="C70" i="6"/>
  <c r="B70" i="6"/>
  <c r="Y69" i="6"/>
  <c r="X69" i="6"/>
  <c r="M69" i="6"/>
  <c r="L69" i="6"/>
  <c r="C69" i="6"/>
  <c r="B69" i="6"/>
  <c r="AH65" i="6"/>
  <c r="AC65" i="6"/>
  <c r="AH63" i="6"/>
  <c r="AC63" i="6"/>
  <c r="V63" i="6"/>
  <c r="U63" i="6"/>
  <c r="T63" i="6"/>
  <c r="S63" i="6"/>
  <c r="R63" i="6"/>
  <c r="Q63" i="6"/>
  <c r="P63" i="6"/>
  <c r="O63" i="6"/>
  <c r="N63" i="6"/>
  <c r="M63" i="6"/>
  <c r="L63" i="6"/>
  <c r="J63" i="6"/>
  <c r="I63" i="6"/>
  <c r="H63" i="6"/>
  <c r="G63" i="6"/>
  <c r="F63" i="6"/>
  <c r="E63" i="6"/>
  <c r="D63" i="6"/>
  <c r="C63" i="6"/>
  <c r="B63" i="6"/>
  <c r="F62" i="6"/>
  <c r="Y60" i="6"/>
  <c r="X60" i="6"/>
  <c r="V60" i="6"/>
  <c r="R60" i="6"/>
  <c r="Q60" i="6"/>
  <c r="P60" i="6"/>
  <c r="O60" i="6"/>
  <c r="N60" i="6"/>
  <c r="M60" i="6"/>
  <c r="L60" i="6"/>
  <c r="J60" i="6"/>
  <c r="G60" i="6"/>
  <c r="F60" i="6"/>
  <c r="E60" i="6"/>
  <c r="D60" i="6"/>
  <c r="C60" i="6"/>
  <c r="B60" i="6"/>
  <c r="Y57" i="6"/>
  <c r="X57" i="6"/>
  <c r="M57" i="6"/>
  <c r="L57" i="6"/>
  <c r="C57" i="6"/>
  <c r="B57" i="6"/>
  <c r="Y56" i="6"/>
  <c r="X56" i="6"/>
  <c r="M56" i="6"/>
  <c r="L56" i="6"/>
  <c r="C56" i="6"/>
  <c r="B56" i="6"/>
  <c r="AO49" i="6"/>
  <c r="AL49" i="6"/>
  <c r="AI49" i="6"/>
  <c r="AP48" i="6"/>
  <c r="AE48" i="6" s="1"/>
  <c r="AM48" i="6"/>
  <c r="T48" i="6" s="1"/>
  <c r="T102" i="6" s="1"/>
  <c r="AJ48" i="6"/>
  <c r="H48" i="6" s="1"/>
  <c r="H102" i="6" s="1"/>
  <c r="Z48" i="6"/>
  <c r="Z102" i="6" s="1"/>
  <c r="N48" i="6"/>
  <c r="N102" i="6" s="1"/>
  <c r="B48" i="6"/>
  <c r="B102" i="6" s="1"/>
  <c r="AP47" i="6"/>
  <c r="AM47" i="6"/>
  <c r="S47" i="6" s="1"/>
  <c r="AJ47" i="6"/>
  <c r="J47" i="6" s="1"/>
  <c r="AO35" i="6"/>
  <c r="AL35" i="6"/>
  <c r="AI35" i="6"/>
  <c r="AP34" i="6"/>
  <c r="AH34" i="6" s="1"/>
  <c r="AM34" i="6"/>
  <c r="V34" i="6" s="1"/>
  <c r="AJ34" i="6"/>
  <c r="J34" i="6" s="1"/>
  <c r="Z34" i="6"/>
  <c r="Z88" i="6" s="1"/>
  <c r="N34" i="6"/>
  <c r="N88" i="6" s="1"/>
  <c r="D34" i="6"/>
  <c r="D88" i="6" s="1"/>
  <c r="AP33" i="6"/>
  <c r="AH33" i="6" s="1"/>
  <c r="AM33" i="6"/>
  <c r="V33" i="6" s="1"/>
  <c r="AJ33" i="6"/>
  <c r="AO22" i="6"/>
  <c r="AL22" i="6"/>
  <c r="AI22" i="6"/>
  <c r="AH21" i="6"/>
  <c r="AH75" i="6" s="1"/>
  <c r="V21" i="6"/>
  <c r="J21" i="6"/>
  <c r="Z21" i="6"/>
  <c r="Z75" i="6" s="1"/>
  <c r="O21" i="6"/>
  <c r="O75" i="6" s="1"/>
  <c r="D21" i="6"/>
  <c r="D75" i="6" s="1"/>
  <c r="AP20" i="6"/>
  <c r="AF20" i="6" s="1"/>
  <c r="AM20" i="6"/>
  <c r="G20" i="6"/>
  <c r="AO9" i="6"/>
  <c r="AL9" i="6"/>
  <c r="AH8" i="6"/>
  <c r="V8" i="6"/>
  <c r="J8" i="6"/>
  <c r="AC8" i="6"/>
  <c r="AC62" i="6" s="1"/>
  <c r="R8" i="6"/>
  <c r="R62" i="6" s="1"/>
  <c r="AH7" i="6"/>
  <c r="U7" i="6"/>
  <c r="AG54" i="10" l="1"/>
  <c r="AF49" i="10"/>
  <c r="AF103" i="10" s="1"/>
  <c r="AE52" i="10"/>
  <c r="AE106" i="10" s="1"/>
  <c r="AD52" i="10"/>
  <c r="AD106" i="10" s="1"/>
  <c r="AB52" i="10"/>
  <c r="AB106" i="10" s="1"/>
  <c r="AE43" i="10"/>
  <c r="AC53" i="10"/>
  <c r="AC107" i="10" s="1"/>
  <c r="AF51" i="10"/>
  <c r="AF105" i="10" s="1"/>
  <c r="AE46" i="10"/>
  <c r="AF50" i="10"/>
  <c r="AF104" i="10" s="1"/>
  <c r="AE45" i="10"/>
  <c r="Q52" i="10"/>
  <c r="Q106" i="10" s="1"/>
  <c r="O53" i="10"/>
  <c r="O107" i="10" s="1"/>
  <c r="U97" i="10"/>
  <c r="S52" i="10"/>
  <c r="S106" i="10" s="1"/>
  <c r="T45" i="10"/>
  <c r="S46" i="10"/>
  <c r="T50" i="10"/>
  <c r="T104" i="10" s="1"/>
  <c r="Q53" i="10"/>
  <c r="Q107" i="10" s="1"/>
  <c r="V54" i="10"/>
  <c r="U49" i="10"/>
  <c r="U103" i="10" s="1"/>
  <c r="R52" i="10"/>
  <c r="R106" i="10" s="1"/>
  <c r="R53" i="10"/>
  <c r="R107" i="10" s="1"/>
  <c r="U50" i="10"/>
  <c r="U104" i="10" s="1"/>
  <c r="AJ54" i="10"/>
  <c r="AH36" i="10"/>
  <c r="V36" i="10"/>
  <c r="T88" i="10"/>
  <c r="T38" i="10"/>
  <c r="H31" i="10"/>
  <c r="G31" i="10" s="1"/>
  <c r="E37" i="10" s="1"/>
  <c r="E91" i="10" s="1"/>
  <c r="I23" i="10"/>
  <c r="U10" i="10"/>
  <c r="AH10" i="6"/>
  <c r="AH12" i="6" s="1"/>
  <c r="V62" i="6"/>
  <c r="I10" i="10"/>
  <c r="I61" i="10"/>
  <c r="Q84" i="10"/>
  <c r="U100" i="10"/>
  <c r="G10" i="10"/>
  <c r="H10" i="10" s="1"/>
  <c r="U98" i="10"/>
  <c r="T97" i="10"/>
  <c r="H30" i="10"/>
  <c r="F38" i="10" s="1"/>
  <c r="H32" i="10"/>
  <c r="H36" i="10" s="1"/>
  <c r="I88" i="10"/>
  <c r="V88" i="10"/>
  <c r="Q86" i="10"/>
  <c r="U99" i="10"/>
  <c r="I46" i="10"/>
  <c r="I50" i="10" s="1"/>
  <c r="AH61" i="10"/>
  <c r="AG5" i="10"/>
  <c r="AF11" i="10" s="1"/>
  <c r="AG6" i="10"/>
  <c r="U101" i="10"/>
  <c r="J87" i="10"/>
  <c r="T74" i="10"/>
  <c r="V74" i="10"/>
  <c r="U19" i="10"/>
  <c r="U18" i="10"/>
  <c r="T23" i="10" s="1"/>
  <c r="AE87" i="10"/>
  <c r="AH87" i="10"/>
  <c r="AG32" i="10"/>
  <c r="AG86" i="10" s="1"/>
  <c r="AG31" i="10"/>
  <c r="AF37" i="10" s="1"/>
  <c r="AG30" i="10"/>
  <c r="I102" i="10"/>
  <c r="E45" i="10"/>
  <c r="E99" i="10" s="1"/>
  <c r="I45" i="10"/>
  <c r="H51" i="10" s="1"/>
  <c r="AH88" i="10"/>
  <c r="I74" i="10"/>
  <c r="H19" i="10"/>
  <c r="H23" i="10" s="1"/>
  <c r="AD74" i="10"/>
  <c r="U61" i="10"/>
  <c r="T6" i="10"/>
  <c r="T10" i="10" s="1"/>
  <c r="AF101" i="10"/>
  <c r="H102" i="10"/>
  <c r="E44" i="10"/>
  <c r="E98" i="10" s="1"/>
  <c r="AH101" i="10"/>
  <c r="J102" i="10"/>
  <c r="E100" i="10"/>
  <c r="AE74" i="10"/>
  <c r="AF88" i="10"/>
  <c r="I75" i="10"/>
  <c r="E72" i="10"/>
  <c r="V87" i="10"/>
  <c r="U32" i="10"/>
  <c r="U36" i="10" s="1"/>
  <c r="U31" i="10"/>
  <c r="T37" i="10" s="1"/>
  <c r="U30" i="10"/>
  <c r="S38" i="10" s="1"/>
  <c r="T87" i="10"/>
  <c r="AH74" i="10"/>
  <c r="AG18" i="10"/>
  <c r="AF24" i="10" s="1"/>
  <c r="AG19" i="10"/>
  <c r="AG23" i="10" s="1"/>
  <c r="I18" i="10"/>
  <c r="H24" i="10" s="1"/>
  <c r="AE101" i="10"/>
  <c r="I44" i="10"/>
  <c r="G52" i="10" s="1"/>
  <c r="G102" i="10"/>
  <c r="E43" i="10"/>
  <c r="E97" i="10" s="1"/>
  <c r="I43" i="10"/>
  <c r="F53" i="10" s="1"/>
  <c r="AF74" i="10"/>
  <c r="AA92" i="10"/>
  <c r="AJ10" i="6"/>
  <c r="I7" i="6"/>
  <c r="I61" i="6" s="1"/>
  <c r="J7" i="7"/>
  <c r="J61" i="7" s="1"/>
  <c r="T7" i="7"/>
  <c r="T61" i="7" s="1"/>
  <c r="U20" i="7"/>
  <c r="U74" i="7" s="1"/>
  <c r="I48" i="7"/>
  <c r="I102" i="7" s="1"/>
  <c r="AJ53" i="7"/>
  <c r="C53" i="7" s="1"/>
  <c r="AP53" i="7"/>
  <c r="Y53" i="7" s="1"/>
  <c r="G48" i="7"/>
  <c r="G102" i="7" s="1"/>
  <c r="AG48" i="7"/>
  <c r="AG102" i="7" s="1"/>
  <c r="H48" i="7"/>
  <c r="H102" i="7" s="1"/>
  <c r="AH48" i="7"/>
  <c r="AH102" i="7" s="1"/>
  <c r="S48" i="7"/>
  <c r="S102" i="7" s="1"/>
  <c r="J34" i="7"/>
  <c r="J88" i="7" s="1"/>
  <c r="U48" i="7"/>
  <c r="U102" i="7" s="1"/>
  <c r="T34" i="7"/>
  <c r="T88" i="7" s="1"/>
  <c r="S20" i="7"/>
  <c r="S74" i="7" s="1"/>
  <c r="AG8" i="7"/>
  <c r="AG62" i="7" s="1"/>
  <c r="V21" i="7"/>
  <c r="V75" i="7" s="1"/>
  <c r="AM36" i="7"/>
  <c r="R36" i="7" s="1"/>
  <c r="S36" i="7" s="1"/>
  <c r="V34" i="7"/>
  <c r="V88" i="7" s="1"/>
  <c r="I47" i="7"/>
  <c r="I101" i="7" s="1"/>
  <c r="AD47" i="7"/>
  <c r="AD101" i="7" s="1"/>
  <c r="AD20" i="7"/>
  <c r="AD74" i="7" s="1"/>
  <c r="AG21" i="7"/>
  <c r="AG75" i="7" s="1"/>
  <c r="AJ38" i="7"/>
  <c r="E38" i="7" s="1"/>
  <c r="E92" i="7" s="1"/>
  <c r="H34" i="7"/>
  <c r="H88" i="7" s="1"/>
  <c r="AG34" i="7"/>
  <c r="AG88" i="7" s="1"/>
  <c r="AF47" i="7"/>
  <c r="AF101" i="7" s="1"/>
  <c r="V74" i="7"/>
  <c r="U16" i="7"/>
  <c r="U17" i="7"/>
  <c r="U71" i="7" s="1"/>
  <c r="R20" i="7"/>
  <c r="R74" i="7" s="1"/>
  <c r="T20" i="7"/>
  <c r="T74" i="7" s="1"/>
  <c r="U33" i="7"/>
  <c r="U87" i="7" s="1"/>
  <c r="T48" i="7"/>
  <c r="T102" i="7" s="1"/>
  <c r="AG20" i="7"/>
  <c r="AG74" i="7" s="1"/>
  <c r="AM24" i="7"/>
  <c r="P24" i="7" s="1"/>
  <c r="I33" i="7"/>
  <c r="I87" i="7" s="1"/>
  <c r="AH34" i="7"/>
  <c r="AH88" i="7" s="1"/>
  <c r="G47" i="7"/>
  <c r="G101" i="7" s="1"/>
  <c r="J47" i="7"/>
  <c r="AC47" i="7"/>
  <c r="AC101" i="7" s="1"/>
  <c r="AE47" i="7"/>
  <c r="AE101" i="7" s="1"/>
  <c r="AG47" i="7"/>
  <c r="AG101" i="7" s="1"/>
  <c r="S7" i="7"/>
  <c r="S61" i="7" s="1"/>
  <c r="AJ10" i="7"/>
  <c r="G10" i="7" s="1"/>
  <c r="U18" i="7"/>
  <c r="U72" i="7" s="1"/>
  <c r="J20" i="7"/>
  <c r="I18" i="7" s="1"/>
  <c r="I72" i="7" s="1"/>
  <c r="AC20" i="7"/>
  <c r="AC74" i="7" s="1"/>
  <c r="AE20" i="7"/>
  <c r="AE74" i="7" s="1"/>
  <c r="AH20" i="7"/>
  <c r="AG17" i="7" s="1"/>
  <c r="AM23" i="7"/>
  <c r="Q23" i="7" s="1"/>
  <c r="Q77" i="7" s="1"/>
  <c r="H33" i="7"/>
  <c r="H87" i="7" s="1"/>
  <c r="J33" i="7"/>
  <c r="I31" i="7" s="1"/>
  <c r="I85" i="7" s="1"/>
  <c r="AM37" i="7"/>
  <c r="Q37" i="7" s="1"/>
  <c r="R37" i="7" s="1"/>
  <c r="R91" i="7" s="1"/>
  <c r="AH47" i="7"/>
  <c r="V61" i="7"/>
  <c r="U6" i="7"/>
  <c r="U60" i="7" s="1"/>
  <c r="AF74" i="7"/>
  <c r="I75" i="7"/>
  <c r="J62" i="7"/>
  <c r="G74" i="7"/>
  <c r="AG87" i="7"/>
  <c r="AG7" i="7"/>
  <c r="AM10" i="7"/>
  <c r="B1" i="7"/>
  <c r="I7" i="7"/>
  <c r="I61" i="7" s="1"/>
  <c r="U7" i="7"/>
  <c r="AH7" i="7"/>
  <c r="J21" i="7"/>
  <c r="AF102" i="7"/>
  <c r="AP11" i="7"/>
  <c r="AJ24" i="7"/>
  <c r="AJ23" i="7"/>
  <c r="AP38" i="7"/>
  <c r="AF33" i="7"/>
  <c r="AP37" i="7"/>
  <c r="AE33" i="7"/>
  <c r="AP36" i="7"/>
  <c r="AH33" i="7"/>
  <c r="AD33" i="7"/>
  <c r="V101" i="7"/>
  <c r="U46" i="7"/>
  <c r="U100" i="7" s="1"/>
  <c r="AM53" i="7"/>
  <c r="AM52" i="7"/>
  <c r="AM51" i="7"/>
  <c r="AM50" i="7"/>
  <c r="U47" i="7"/>
  <c r="T47" i="7"/>
  <c r="S47" i="7"/>
  <c r="V87" i="7"/>
  <c r="AP10" i="7"/>
  <c r="H20" i="7"/>
  <c r="AP24" i="7"/>
  <c r="AP23" i="7"/>
  <c r="U31" i="7"/>
  <c r="I20" i="7"/>
  <c r="R47" i="7"/>
  <c r="S33" i="7"/>
  <c r="AJ36" i="7"/>
  <c r="AM38" i="7"/>
  <c r="H47" i="7"/>
  <c r="AE48" i="7"/>
  <c r="AJ50" i="7"/>
  <c r="AP50" i="7"/>
  <c r="AJ51" i="7"/>
  <c r="AP51" i="7"/>
  <c r="AJ52" i="7"/>
  <c r="AP52" i="7"/>
  <c r="T33" i="7"/>
  <c r="AJ37" i="7"/>
  <c r="B55" i="6"/>
  <c r="U48" i="6"/>
  <c r="U102" i="6" s="1"/>
  <c r="AJ37" i="6"/>
  <c r="F37" i="6" s="1"/>
  <c r="G37" i="6" s="1"/>
  <c r="G91" i="6" s="1"/>
  <c r="I34" i="6"/>
  <c r="I88" i="6" s="1"/>
  <c r="AM23" i="6"/>
  <c r="Q23" i="6" s="1"/>
  <c r="I21" i="6"/>
  <c r="I75" i="6" s="1"/>
  <c r="T33" i="6"/>
  <c r="T87" i="6" s="1"/>
  <c r="AD33" i="6"/>
  <c r="AD87" i="6" s="1"/>
  <c r="U21" i="6"/>
  <c r="U75" i="6" s="1"/>
  <c r="R20" i="6"/>
  <c r="R74" i="6" s="1"/>
  <c r="U20" i="6"/>
  <c r="U74" i="6" s="1"/>
  <c r="AE33" i="6"/>
  <c r="AE87" i="6" s="1"/>
  <c r="U34" i="6"/>
  <c r="U88" i="6" s="1"/>
  <c r="AG33" i="6"/>
  <c r="AG87" i="6" s="1"/>
  <c r="J20" i="6"/>
  <c r="J74" i="6" s="1"/>
  <c r="AP53" i="6"/>
  <c r="Y53" i="6" s="1"/>
  <c r="AG21" i="6"/>
  <c r="AG75" i="6" s="1"/>
  <c r="I47" i="6"/>
  <c r="H34" i="6"/>
  <c r="H88" i="6" s="1"/>
  <c r="AH87" i="6"/>
  <c r="AG29" i="6"/>
  <c r="AG83" i="6" s="1"/>
  <c r="H7" i="6"/>
  <c r="AF7" i="6"/>
  <c r="V20" i="6"/>
  <c r="V74" i="6" s="1"/>
  <c r="AF33" i="6"/>
  <c r="AF87" i="6" s="1"/>
  <c r="I44" i="6"/>
  <c r="I98" i="6" s="1"/>
  <c r="I48" i="6"/>
  <c r="I102" i="6" s="1"/>
  <c r="AF48" i="6"/>
  <c r="AF102" i="6" s="1"/>
  <c r="AG8" i="6"/>
  <c r="V47" i="6"/>
  <c r="U44" i="6" s="1"/>
  <c r="U98" i="6" s="1"/>
  <c r="AH62" i="6"/>
  <c r="AG6" i="6"/>
  <c r="AG60" i="6" s="1"/>
  <c r="S48" i="6"/>
  <c r="S102" i="6" s="1"/>
  <c r="AG48" i="6"/>
  <c r="AG102" i="6" s="1"/>
  <c r="J61" i="6"/>
  <c r="I20" i="6"/>
  <c r="I74" i="6" s="1"/>
  <c r="AM24" i="6"/>
  <c r="P24" i="6" s="1"/>
  <c r="V75" i="6"/>
  <c r="S7" i="6"/>
  <c r="S61" i="6" s="1"/>
  <c r="S20" i="6"/>
  <c r="S74" i="6" s="1"/>
  <c r="AC20" i="6"/>
  <c r="AC74" i="6" s="1"/>
  <c r="AH20" i="6"/>
  <c r="H33" i="6"/>
  <c r="H87" i="6" s="1"/>
  <c r="U33" i="6"/>
  <c r="U87" i="6" s="1"/>
  <c r="AP36" i="6"/>
  <c r="AC36" i="6" s="1"/>
  <c r="AG34" i="6"/>
  <c r="R47" i="6"/>
  <c r="R101" i="6" s="1"/>
  <c r="AD47" i="6"/>
  <c r="AD101" i="6" s="1"/>
  <c r="AH47" i="6"/>
  <c r="AH101" i="6" s="1"/>
  <c r="J48" i="6"/>
  <c r="J102" i="6" s="1"/>
  <c r="AG20" i="6"/>
  <c r="AG74" i="6" s="1"/>
  <c r="AC47" i="6"/>
  <c r="AC101" i="6" s="1"/>
  <c r="AG47" i="6"/>
  <c r="T20" i="6"/>
  <c r="T74" i="6" s="1"/>
  <c r="AD20" i="6"/>
  <c r="AD74" i="6" s="1"/>
  <c r="I33" i="6"/>
  <c r="I87" i="6" s="1"/>
  <c r="T34" i="6"/>
  <c r="T88" i="6" s="1"/>
  <c r="U47" i="6"/>
  <c r="U101" i="6" s="1"/>
  <c r="AE47" i="6"/>
  <c r="AE101" i="6" s="1"/>
  <c r="G48" i="6"/>
  <c r="AE20" i="6"/>
  <c r="AE74" i="6" s="1"/>
  <c r="S33" i="6"/>
  <c r="S87" i="6" s="1"/>
  <c r="AF47" i="6"/>
  <c r="AF101" i="6" s="1"/>
  <c r="G74" i="6"/>
  <c r="V88" i="6"/>
  <c r="U61" i="6"/>
  <c r="AF74" i="6"/>
  <c r="V87" i="6"/>
  <c r="U32" i="6"/>
  <c r="U86" i="6" s="1"/>
  <c r="U29" i="6"/>
  <c r="AH88" i="6"/>
  <c r="AG32" i="6"/>
  <c r="AG86" i="6" s="1"/>
  <c r="J88" i="6"/>
  <c r="J62" i="6"/>
  <c r="AH61" i="6"/>
  <c r="J75" i="6"/>
  <c r="V7" i="6"/>
  <c r="V10" i="6" s="1"/>
  <c r="AP10" i="6"/>
  <c r="H20" i="6"/>
  <c r="AJ23" i="6"/>
  <c r="AP23" i="6"/>
  <c r="AJ24" i="6"/>
  <c r="AP24" i="6"/>
  <c r="AJ38" i="6"/>
  <c r="AF34" i="6"/>
  <c r="AJ36" i="6"/>
  <c r="T7" i="6"/>
  <c r="AP11" i="6"/>
  <c r="AM36" i="6"/>
  <c r="AM37" i="6"/>
  <c r="AM38" i="6"/>
  <c r="AG7" i="6"/>
  <c r="AM10" i="6"/>
  <c r="J33" i="6"/>
  <c r="AP37" i="6"/>
  <c r="AP38" i="6"/>
  <c r="AJ53" i="6"/>
  <c r="AJ52" i="6"/>
  <c r="AJ51" i="6"/>
  <c r="AJ50" i="6"/>
  <c r="H47" i="6"/>
  <c r="J101" i="6"/>
  <c r="S101" i="6"/>
  <c r="AM51" i="6"/>
  <c r="AM53" i="6"/>
  <c r="AE102" i="6"/>
  <c r="G47" i="6"/>
  <c r="T47" i="6"/>
  <c r="V48" i="6"/>
  <c r="AH48" i="6"/>
  <c r="AM50" i="6"/>
  <c r="AM52" i="6"/>
  <c r="AP50" i="6"/>
  <c r="AP51" i="6"/>
  <c r="AP52" i="6"/>
  <c r="AQ52" i="10" l="1"/>
  <c r="AF54" i="10"/>
  <c r="AE49" i="10"/>
  <c r="AE103" i="10" s="1"/>
  <c r="AD50" i="10"/>
  <c r="AD104" i="10" s="1"/>
  <c r="AE50" i="10"/>
  <c r="AE104" i="10" s="1"/>
  <c r="AD51" i="10"/>
  <c r="AD105" i="10" s="1"/>
  <c r="AC51" i="10"/>
  <c r="AC105" i="10" s="1"/>
  <c r="AA53" i="10"/>
  <c r="AA107" i="10" s="1"/>
  <c r="AB53" i="10"/>
  <c r="AB107" i="10" s="1"/>
  <c r="AN53" i="10"/>
  <c r="AN52" i="10"/>
  <c r="S45" i="10"/>
  <c r="S51" i="10"/>
  <c r="S105" i="10" s="1"/>
  <c r="U54" i="10"/>
  <c r="T49" i="10"/>
  <c r="R50" i="10"/>
  <c r="R104" i="10" s="1"/>
  <c r="S50" i="10"/>
  <c r="S104" i="10" s="1"/>
  <c r="I97" i="10"/>
  <c r="I98" i="10"/>
  <c r="I100" i="10"/>
  <c r="AG84" i="10"/>
  <c r="AE38" i="10"/>
  <c r="AG36" i="10"/>
  <c r="V39" i="10"/>
  <c r="U35" i="10"/>
  <c r="F37" i="10"/>
  <c r="G37" i="10"/>
  <c r="I86" i="10"/>
  <c r="H35" i="10"/>
  <c r="I84" i="10"/>
  <c r="G92" i="10"/>
  <c r="I85" i="10"/>
  <c r="H91" i="10"/>
  <c r="I72" i="10"/>
  <c r="AG60" i="10"/>
  <c r="AG10" i="10"/>
  <c r="U19" i="6"/>
  <c r="U73" i="6" s="1"/>
  <c r="U31" i="6"/>
  <c r="U85" i="6" s="1"/>
  <c r="I17" i="6"/>
  <c r="I71" i="6" s="1"/>
  <c r="I6" i="7"/>
  <c r="H6" i="7" s="1"/>
  <c r="AG11" i="6"/>
  <c r="AF61" i="6"/>
  <c r="AG10" i="6"/>
  <c r="G30" i="10"/>
  <c r="AG62" i="6"/>
  <c r="T100" i="10"/>
  <c r="J10" i="6"/>
  <c r="H61" i="6"/>
  <c r="I6" i="6"/>
  <c r="I10" i="6" s="1"/>
  <c r="G64" i="10"/>
  <c r="I60" i="10"/>
  <c r="H60" i="10"/>
  <c r="H44" i="10"/>
  <c r="F52" i="10" s="1"/>
  <c r="H64" i="10"/>
  <c r="AF30" i="10"/>
  <c r="AD38" i="10" s="1"/>
  <c r="H92" i="10"/>
  <c r="I91" i="10"/>
  <c r="AF6" i="10"/>
  <c r="AE6" i="10" s="1"/>
  <c r="AD10" i="10" s="1"/>
  <c r="AD64" i="10" s="1"/>
  <c r="U90" i="10"/>
  <c r="H46" i="10"/>
  <c r="H50" i="10" s="1"/>
  <c r="T64" i="10"/>
  <c r="I83" i="10"/>
  <c r="H83" i="10"/>
  <c r="AG59" i="10"/>
  <c r="AF5" i="10"/>
  <c r="AE5" i="10" s="1"/>
  <c r="AC11" i="10" s="1"/>
  <c r="AC65" i="10" s="1"/>
  <c r="AF32" i="10"/>
  <c r="AG73" i="10"/>
  <c r="AF19" i="10"/>
  <c r="AF23" i="10" s="1"/>
  <c r="H71" i="10"/>
  <c r="G71" i="10"/>
  <c r="AG83" i="10"/>
  <c r="U73" i="10"/>
  <c r="T19" i="10"/>
  <c r="H43" i="10"/>
  <c r="E53" i="10" s="1"/>
  <c r="AG71" i="10"/>
  <c r="U83" i="10"/>
  <c r="AG99" i="10"/>
  <c r="AB91" i="10"/>
  <c r="H18" i="10"/>
  <c r="G24" i="10" s="1"/>
  <c r="U72" i="10"/>
  <c r="T18" i="10"/>
  <c r="S23" i="10" s="1"/>
  <c r="U86" i="10"/>
  <c r="T32" i="10"/>
  <c r="T36" i="10" s="1"/>
  <c r="AG72" i="10"/>
  <c r="AF18" i="10"/>
  <c r="AE24" i="10" s="1"/>
  <c r="U84" i="10"/>
  <c r="T30" i="10"/>
  <c r="R38" i="10" s="1"/>
  <c r="AG98" i="10"/>
  <c r="T60" i="10"/>
  <c r="S6" i="10"/>
  <c r="R10" i="10" s="1"/>
  <c r="R64" i="10" s="1"/>
  <c r="H70" i="10"/>
  <c r="I99" i="10"/>
  <c r="H45" i="10"/>
  <c r="G51" i="10" s="1"/>
  <c r="AG85" i="10"/>
  <c r="AF31" i="10"/>
  <c r="AE37" i="10" s="1"/>
  <c r="U71" i="10"/>
  <c r="AG97" i="10"/>
  <c r="AG70" i="10"/>
  <c r="U85" i="10"/>
  <c r="T31" i="10"/>
  <c r="S37" i="10" s="1"/>
  <c r="S91" i="10" s="1"/>
  <c r="AG100" i="10"/>
  <c r="H73" i="10"/>
  <c r="G19" i="10"/>
  <c r="I19" i="6"/>
  <c r="I73" i="6" s="1"/>
  <c r="AG46" i="7"/>
  <c r="AG100" i="7" s="1"/>
  <c r="AG18" i="7"/>
  <c r="AF18" i="7" s="1"/>
  <c r="U32" i="7"/>
  <c r="U86" i="7" s="1"/>
  <c r="T17" i="7"/>
  <c r="T71" i="7" s="1"/>
  <c r="T16" i="7"/>
  <c r="S16" i="7" s="1"/>
  <c r="R16" i="7" s="1"/>
  <c r="Q16" i="7" s="1"/>
  <c r="I16" i="7"/>
  <c r="I70" i="7" s="1"/>
  <c r="AG44" i="7"/>
  <c r="AF44" i="7" s="1"/>
  <c r="T18" i="7"/>
  <c r="T72" i="7" s="1"/>
  <c r="I44" i="7"/>
  <c r="I98" i="7" s="1"/>
  <c r="U43" i="7"/>
  <c r="U97" i="7" s="1"/>
  <c r="U45" i="7"/>
  <c r="U99" i="7" s="1"/>
  <c r="U30" i="7"/>
  <c r="U84" i="7" s="1"/>
  <c r="J87" i="7"/>
  <c r="AM25" i="7"/>
  <c r="I30" i="7"/>
  <c r="H30" i="7" s="1"/>
  <c r="H31" i="7"/>
  <c r="I45" i="7"/>
  <c r="I99" i="7" s="1"/>
  <c r="I46" i="7"/>
  <c r="I100" i="7" s="1"/>
  <c r="U44" i="7"/>
  <c r="U98" i="7" s="1"/>
  <c r="R23" i="7"/>
  <c r="R77" i="7" s="1"/>
  <c r="F38" i="7"/>
  <c r="F92" i="7" s="1"/>
  <c r="I29" i="7"/>
  <c r="I83" i="7" s="1"/>
  <c r="I32" i="7"/>
  <c r="I86" i="7" s="1"/>
  <c r="T29" i="7"/>
  <c r="T83" i="7" s="1"/>
  <c r="AM39" i="7"/>
  <c r="U19" i="7"/>
  <c r="U73" i="7" s="1"/>
  <c r="J101" i="7"/>
  <c r="I43" i="7"/>
  <c r="AH101" i="7"/>
  <c r="AG45" i="7"/>
  <c r="J74" i="7"/>
  <c r="I17" i="7"/>
  <c r="I71" i="7" s="1"/>
  <c r="AH74" i="7"/>
  <c r="AG19" i="7"/>
  <c r="AG16" i="7"/>
  <c r="H101" i="7"/>
  <c r="T101" i="7"/>
  <c r="AB37" i="7"/>
  <c r="AC37" i="7" s="1"/>
  <c r="AC91" i="7" s="1"/>
  <c r="AH61" i="7"/>
  <c r="AG6" i="7"/>
  <c r="AG60" i="7" s="1"/>
  <c r="AG5" i="7"/>
  <c r="AG59" i="7" s="1"/>
  <c r="P78" i="7"/>
  <c r="F37" i="7"/>
  <c r="G37" i="7" s="1"/>
  <c r="G91" i="7" s="1"/>
  <c r="Z52" i="7"/>
  <c r="AP54" i="7"/>
  <c r="AB50" i="7"/>
  <c r="S87" i="7"/>
  <c r="R90" i="7"/>
  <c r="T36" i="7"/>
  <c r="H74" i="7"/>
  <c r="AP12" i="7"/>
  <c r="AE10" i="7"/>
  <c r="AF10" i="7" s="1"/>
  <c r="U101" i="7"/>
  <c r="T46" i="7"/>
  <c r="T100" i="7" s="1"/>
  <c r="N53" i="7"/>
  <c r="O53" i="7" s="1"/>
  <c r="O107" i="7" s="1"/>
  <c r="AH87" i="7"/>
  <c r="AG31" i="7"/>
  <c r="AG32" i="7"/>
  <c r="AG30" i="7"/>
  <c r="AG29" i="7"/>
  <c r="AF87" i="7"/>
  <c r="AD11" i="7"/>
  <c r="U61" i="7"/>
  <c r="T6" i="7"/>
  <c r="S37" i="7"/>
  <c r="G64" i="7"/>
  <c r="E51" i="7"/>
  <c r="F51" i="7" s="1"/>
  <c r="F105" i="7" s="1"/>
  <c r="AJ39" i="7"/>
  <c r="G36" i="7"/>
  <c r="H36" i="7" s="1"/>
  <c r="C107" i="7"/>
  <c r="AA24" i="7"/>
  <c r="O52" i="7"/>
  <c r="AD87" i="7"/>
  <c r="E24" i="7"/>
  <c r="E78" i="7" s="1"/>
  <c r="Y107" i="7"/>
  <c r="J75" i="7"/>
  <c r="D53" i="7"/>
  <c r="D107" i="7" s="1"/>
  <c r="T87" i="7"/>
  <c r="D52" i="7"/>
  <c r="E52" i="7" s="1"/>
  <c r="E106" i="7" s="1"/>
  <c r="F50" i="7"/>
  <c r="G50" i="7" s="1"/>
  <c r="AJ54" i="7"/>
  <c r="R101" i="7"/>
  <c r="I74" i="7"/>
  <c r="H18" i="7"/>
  <c r="H72" i="7" s="1"/>
  <c r="AG71" i="7"/>
  <c r="AF17" i="7"/>
  <c r="AM54" i="7"/>
  <c r="Q50" i="7"/>
  <c r="R50" i="7" s="1"/>
  <c r="AC36" i="7"/>
  <c r="AP39" i="7"/>
  <c r="AA38" i="7"/>
  <c r="AB38" i="7" s="1"/>
  <c r="AB92" i="7" s="1"/>
  <c r="Z53" i="7"/>
  <c r="Z107" i="7" s="1"/>
  <c r="R10" i="7"/>
  <c r="S10" i="7" s="1"/>
  <c r="S64" i="7" s="1"/>
  <c r="Q24" i="7"/>
  <c r="H10" i="7"/>
  <c r="I10" i="7" s="1"/>
  <c r="I64" i="7" s="1"/>
  <c r="AA51" i="7"/>
  <c r="AE102" i="7"/>
  <c r="AG43" i="7"/>
  <c r="AG97" i="7" s="1"/>
  <c r="P38" i="7"/>
  <c r="Q38" i="7" s="1"/>
  <c r="Q92" i="7" s="1"/>
  <c r="S90" i="7"/>
  <c r="U85" i="7"/>
  <c r="T31" i="7"/>
  <c r="T85" i="7" s="1"/>
  <c r="AP25" i="7"/>
  <c r="AB23" i="7"/>
  <c r="I19" i="7"/>
  <c r="I73" i="7" s="1"/>
  <c r="S101" i="7"/>
  <c r="P51" i="7"/>
  <c r="AE87" i="7"/>
  <c r="AJ25" i="7"/>
  <c r="F23" i="7"/>
  <c r="G23" i="7" s="1"/>
  <c r="Q91" i="7"/>
  <c r="AG61" i="7"/>
  <c r="I45" i="6"/>
  <c r="I99" i="6" s="1"/>
  <c r="I46" i="6"/>
  <c r="I100" i="6" s="1"/>
  <c r="AG5" i="6"/>
  <c r="AG59" i="6" s="1"/>
  <c r="U17" i="6"/>
  <c r="U71" i="6" s="1"/>
  <c r="I16" i="6"/>
  <c r="I70" i="6" s="1"/>
  <c r="I18" i="6"/>
  <c r="I72" i="6" s="1"/>
  <c r="U16" i="6"/>
  <c r="T16" i="6" s="1"/>
  <c r="S16" i="6" s="1"/>
  <c r="R16" i="6" s="1"/>
  <c r="Q16" i="6" s="1"/>
  <c r="H44" i="6"/>
  <c r="H98" i="6" s="1"/>
  <c r="AG44" i="6"/>
  <c r="AG98" i="6" s="1"/>
  <c r="U18" i="6"/>
  <c r="U72" i="6" s="1"/>
  <c r="U43" i="6"/>
  <c r="T43" i="6" s="1"/>
  <c r="T97" i="6" s="1"/>
  <c r="AF29" i="6"/>
  <c r="AF83" i="6" s="1"/>
  <c r="U45" i="6"/>
  <c r="T45" i="6" s="1"/>
  <c r="T99" i="6" s="1"/>
  <c r="I101" i="6"/>
  <c r="T44" i="6"/>
  <c r="T98" i="6" s="1"/>
  <c r="AM25" i="6"/>
  <c r="V101" i="6"/>
  <c r="U30" i="6"/>
  <c r="U84" i="6" s="1"/>
  <c r="G102" i="6"/>
  <c r="I43" i="6"/>
  <c r="I97" i="6" s="1"/>
  <c r="AH74" i="6"/>
  <c r="AG16" i="6"/>
  <c r="AG19" i="6"/>
  <c r="AG18" i="6"/>
  <c r="AG72" i="6" s="1"/>
  <c r="AP39" i="6"/>
  <c r="AG17" i="6"/>
  <c r="AG71" i="6" s="1"/>
  <c r="AG101" i="6"/>
  <c r="AG45" i="6"/>
  <c r="AG99" i="6" s="1"/>
  <c r="AG43" i="6"/>
  <c r="AG88" i="6"/>
  <c r="AG31" i="6"/>
  <c r="AH102" i="6"/>
  <c r="AG46" i="6"/>
  <c r="AG100" i="6" s="1"/>
  <c r="Y107" i="6"/>
  <c r="J87" i="6"/>
  <c r="I31" i="6"/>
  <c r="I32" i="6"/>
  <c r="I29" i="6"/>
  <c r="I30" i="6"/>
  <c r="E38" i="6"/>
  <c r="AP25" i="6"/>
  <c r="AB23" i="6"/>
  <c r="E51" i="6"/>
  <c r="AA24" i="6"/>
  <c r="AB24" i="6" s="1"/>
  <c r="H74" i="6"/>
  <c r="AC90" i="6"/>
  <c r="T32" i="6"/>
  <c r="Z52" i="6"/>
  <c r="AA52" i="6" s="1"/>
  <c r="AA106" i="6" s="1"/>
  <c r="Z53" i="6"/>
  <c r="V102" i="6"/>
  <c r="U46" i="6"/>
  <c r="U100" i="6" s="1"/>
  <c r="G101" i="6"/>
  <c r="D52" i="6"/>
  <c r="AA38" i="6"/>
  <c r="P78" i="6"/>
  <c r="AG61" i="6"/>
  <c r="AF6" i="6"/>
  <c r="AF60" i="6" s="1"/>
  <c r="AM39" i="6"/>
  <c r="R36" i="6"/>
  <c r="F91" i="6"/>
  <c r="E24" i="6"/>
  <c r="E78" i="6" s="1"/>
  <c r="AJ25" i="6"/>
  <c r="F23" i="6"/>
  <c r="AP12" i="6"/>
  <c r="T101" i="6"/>
  <c r="AA51" i="6"/>
  <c r="AB51" i="6" s="1"/>
  <c r="N53" i="6"/>
  <c r="O53" i="6" s="1"/>
  <c r="O107" i="6" s="1"/>
  <c r="H101" i="6"/>
  <c r="Q77" i="6"/>
  <c r="P38" i="6"/>
  <c r="Q38" i="6" s="1"/>
  <c r="Q92" i="6" s="1"/>
  <c r="G36" i="6"/>
  <c r="AJ39" i="6"/>
  <c r="AD36" i="6"/>
  <c r="AE36" i="6" s="1"/>
  <c r="O52" i="6"/>
  <c r="C53" i="6"/>
  <c r="D53" i="6" s="1"/>
  <c r="D107" i="6" s="1"/>
  <c r="H37" i="6"/>
  <c r="H91" i="6" s="1"/>
  <c r="AP54" i="6"/>
  <c r="AB50" i="6"/>
  <c r="AC50" i="6" s="1"/>
  <c r="AM54" i="6"/>
  <c r="Q50" i="6"/>
  <c r="P51" i="6"/>
  <c r="Q51" i="6" s="1"/>
  <c r="Q105" i="6" s="1"/>
  <c r="AJ54" i="6"/>
  <c r="F50" i="6"/>
  <c r="AB37" i="6"/>
  <c r="AC37" i="6" s="1"/>
  <c r="Q37" i="6"/>
  <c r="R37" i="6" s="1"/>
  <c r="R91" i="6" s="1"/>
  <c r="T61" i="6"/>
  <c r="AF88" i="6"/>
  <c r="AG30" i="6"/>
  <c r="AG84" i="6" s="1"/>
  <c r="Q24" i="6"/>
  <c r="R23" i="6"/>
  <c r="S23" i="6" s="1"/>
  <c r="V61" i="6"/>
  <c r="U6" i="6"/>
  <c r="U10" i="6" s="1"/>
  <c r="AF32" i="6"/>
  <c r="U83" i="6"/>
  <c r="T29" i="6"/>
  <c r="T54" i="10" l="1"/>
  <c r="T103" i="10"/>
  <c r="AQ53" i="10"/>
  <c r="AQ51" i="10"/>
  <c r="AQ50" i="10"/>
  <c r="AD49" i="10"/>
  <c r="AE54" i="10"/>
  <c r="AN50" i="10"/>
  <c r="S49" i="10"/>
  <c r="R51" i="10"/>
  <c r="R105" i="10" s="1"/>
  <c r="Q51" i="10"/>
  <c r="Q105" i="10" s="1"/>
  <c r="H98" i="10"/>
  <c r="F106" i="10"/>
  <c r="AF86" i="10"/>
  <c r="AF36" i="10"/>
  <c r="U39" i="10"/>
  <c r="T35" i="10"/>
  <c r="D38" i="10"/>
  <c r="D92" i="10" s="1"/>
  <c r="E38" i="10"/>
  <c r="H90" i="10"/>
  <c r="G32" i="10"/>
  <c r="H86" i="10"/>
  <c r="G85" i="10"/>
  <c r="F91" i="10"/>
  <c r="F92" i="10"/>
  <c r="H84" i="10"/>
  <c r="H85" i="10"/>
  <c r="G91" i="10"/>
  <c r="F23" i="10"/>
  <c r="F77" i="10" s="1"/>
  <c r="G73" i="10"/>
  <c r="G23" i="10"/>
  <c r="G77" i="10" s="1"/>
  <c r="AD11" i="10"/>
  <c r="AD65" i="10" s="1"/>
  <c r="AD5" i="10"/>
  <c r="AF59" i="10"/>
  <c r="AE11" i="10"/>
  <c r="AE65" i="10" s="1"/>
  <c r="AE10" i="10"/>
  <c r="AF60" i="10"/>
  <c r="AF10" i="10"/>
  <c r="AF64" i="10" s="1"/>
  <c r="T31" i="6"/>
  <c r="S31" i="6" s="1"/>
  <c r="S85" i="6" s="1"/>
  <c r="T19" i="6"/>
  <c r="T73" i="6" s="1"/>
  <c r="S60" i="10"/>
  <c r="S10" i="10"/>
  <c r="S64" i="10" s="1"/>
  <c r="H17" i="6"/>
  <c r="H71" i="6" s="1"/>
  <c r="I60" i="7"/>
  <c r="AE10" i="6"/>
  <c r="AE64" i="6" s="1"/>
  <c r="AF11" i="6"/>
  <c r="AF65" i="6" s="1"/>
  <c r="H6" i="6"/>
  <c r="S97" i="10"/>
  <c r="I60" i="6"/>
  <c r="S100" i="10"/>
  <c r="AF10" i="6"/>
  <c r="AF64" i="6" s="1"/>
  <c r="T98" i="10"/>
  <c r="G44" i="10"/>
  <c r="D52" i="10" s="1"/>
  <c r="U64" i="10"/>
  <c r="AE32" i="10"/>
  <c r="AD36" i="10" s="1"/>
  <c r="T90" i="10"/>
  <c r="T91" i="10"/>
  <c r="AF77" i="10"/>
  <c r="AF46" i="7"/>
  <c r="AE46" i="7" s="1"/>
  <c r="T99" i="10"/>
  <c r="R92" i="10"/>
  <c r="AF84" i="10"/>
  <c r="AE30" i="10"/>
  <c r="H100" i="10"/>
  <c r="G46" i="10"/>
  <c r="H105" i="10"/>
  <c r="I105" i="10"/>
  <c r="AF72" i="10"/>
  <c r="AE18" i="10"/>
  <c r="AD24" i="10" s="1"/>
  <c r="AF71" i="10"/>
  <c r="H19" i="6"/>
  <c r="H73" i="6" s="1"/>
  <c r="AF100" i="10"/>
  <c r="H77" i="10"/>
  <c r="T71" i="10"/>
  <c r="H99" i="10"/>
  <c r="G45" i="10"/>
  <c r="F51" i="10" s="1"/>
  <c r="T86" i="10"/>
  <c r="S32" i="10"/>
  <c r="I90" i="10"/>
  <c r="AF70" i="10"/>
  <c r="AF98" i="10"/>
  <c r="T85" i="10"/>
  <c r="S31" i="10"/>
  <c r="AF97" i="10"/>
  <c r="I77" i="10"/>
  <c r="S98" i="10"/>
  <c r="T84" i="10"/>
  <c r="S30" i="10"/>
  <c r="H72" i="10"/>
  <c r="G18" i="10"/>
  <c r="T83" i="10"/>
  <c r="S83" i="10"/>
  <c r="AF83" i="10"/>
  <c r="AF73" i="10"/>
  <c r="AE19" i="10"/>
  <c r="AE23" i="10" s="1"/>
  <c r="G105" i="10"/>
  <c r="AF85" i="10"/>
  <c r="AE31" i="10"/>
  <c r="S77" i="10"/>
  <c r="T72" i="10"/>
  <c r="S18" i="10"/>
  <c r="R23" i="10" s="1"/>
  <c r="AF99" i="10"/>
  <c r="G70" i="10"/>
  <c r="H97" i="10"/>
  <c r="G43" i="10"/>
  <c r="T73" i="10"/>
  <c r="S19" i="10"/>
  <c r="T32" i="7"/>
  <c r="T86" i="7" s="1"/>
  <c r="AC23" i="6"/>
  <c r="AD23" i="6" s="1"/>
  <c r="H16" i="7"/>
  <c r="H70" i="7" s="1"/>
  <c r="AG72" i="7"/>
  <c r="S17" i="7"/>
  <c r="S71" i="7" s="1"/>
  <c r="H44" i="7"/>
  <c r="H98" i="7" s="1"/>
  <c r="AG98" i="7"/>
  <c r="H60" i="7"/>
  <c r="S18" i="7"/>
  <c r="S72" i="7" s="1"/>
  <c r="H32" i="7"/>
  <c r="H45" i="7"/>
  <c r="H99" i="7" s="1"/>
  <c r="T19" i="7"/>
  <c r="S19" i="7" s="1"/>
  <c r="T43" i="7"/>
  <c r="T97" i="7" s="1"/>
  <c r="S23" i="7"/>
  <c r="T23" i="7" s="1"/>
  <c r="T77" i="7" s="1"/>
  <c r="T45" i="7"/>
  <c r="T99" i="7" s="1"/>
  <c r="I84" i="7"/>
  <c r="S29" i="7"/>
  <c r="S83" i="7" s="1"/>
  <c r="G38" i="7"/>
  <c r="G92" i="7" s="1"/>
  <c r="AF6" i="7"/>
  <c r="AF60" i="7" s="1"/>
  <c r="T30" i="7"/>
  <c r="T84" i="7" s="1"/>
  <c r="H46" i="7"/>
  <c r="H100" i="7" s="1"/>
  <c r="AF5" i="7"/>
  <c r="AF59" i="7" s="1"/>
  <c r="H29" i="7"/>
  <c r="H85" i="7"/>
  <c r="T44" i="7"/>
  <c r="T98" i="7" s="1"/>
  <c r="H17" i="7"/>
  <c r="H71" i="7" s="1"/>
  <c r="F24" i="7"/>
  <c r="F78" i="7" s="1"/>
  <c r="H43" i="7"/>
  <c r="I97" i="7"/>
  <c r="AG73" i="7"/>
  <c r="AF19" i="7"/>
  <c r="R38" i="7"/>
  <c r="R92" i="7" s="1"/>
  <c r="H19" i="7"/>
  <c r="H73" i="7" s="1"/>
  <c r="AG70" i="7"/>
  <c r="AF16" i="7"/>
  <c r="AG99" i="7"/>
  <c r="AF45" i="7"/>
  <c r="AF43" i="7"/>
  <c r="AF97" i="7" s="1"/>
  <c r="AE11" i="7"/>
  <c r="AE65" i="7" s="1"/>
  <c r="R104" i="7"/>
  <c r="H90" i="7"/>
  <c r="H84" i="7"/>
  <c r="F104" i="7"/>
  <c r="AA78" i="7"/>
  <c r="T60" i="7"/>
  <c r="S6" i="7"/>
  <c r="S60" i="7" s="1"/>
  <c r="AB104" i="7"/>
  <c r="F77" i="7"/>
  <c r="AC23" i="7"/>
  <c r="P92" i="7"/>
  <c r="AB51" i="7"/>
  <c r="R64" i="7"/>
  <c r="T10" i="7"/>
  <c r="AF71" i="7"/>
  <c r="AE17" i="7"/>
  <c r="H50" i="7"/>
  <c r="D106" i="7"/>
  <c r="AB24" i="7"/>
  <c r="AC24" i="7" s="1"/>
  <c r="AC78" i="7" s="1"/>
  <c r="I36" i="7"/>
  <c r="J36" i="7" s="1"/>
  <c r="E105" i="7"/>
  <c r="AG83" i="7"/>
  <c r="AF29" i="7"/>
  <c r="T90" i="7"/>
  <c r="U36" i="7"/>
  <c r="H37" i="7"/>
  <c r="H91" i="7" s="1"/>
  <c r="AF98" i="7"/>
  <c r="AE44" i="7"/>
  <c r="S46" i="7"/>
  <c r="P105" i="7"/>
  <c r="AC90" i="7"/>
  <c r="G104" i="7"/>
  <c r="AG85" i="7"/>
  <c r="AF31" i="7"/>
  <c r="AF64" i="7"/>
  <c r="Z106" i="7"/>
  <c r="G77" i="7"/>
  <c r="H23" i="7"/>
  <c r="Q51" i="7"/>
  <c r="Q105" i="7" s="1"/>
  <c r="H64" i="7"/>
  <c r="J10" i="7"/>
  <c r="J64" i="7" s="1"/>
  <c r="AA92" i="7"/>
  <c r="AC38" i="7"/>
  <c r="AC92" i="7" s="1"/>
  <c r="Q104" i="7"/>
  <c r="O106" i="7"/>
  <c r="S91" i="7"/>
  <c r="AD65" i="7"/>
  <c r="AG84" i="7"/>
  <c r="AF30" i="7"/>
  <c r="N107" i="7"/>
  <c r="P53" i="7"/>
  <c r="P107" i="7" s="1"/>
  <c r="AG10" i="7"/>
  <c r="AA52" i="7"/>
  <c r="AA106" i="7" s="1"/>
  <c r="T37" i="7"/>
  <c r="AB77" i="7"/>
  <c r="AF72" i="7"/>
  <c r="AE18" i="7"/>
  <c r="AA105" i="7"/>
  <c r="Q78" i="7"/>
  <c r="AD36" i="7"/>
  <c r="S50" i="7"/>
  <c r="E53" i="7"/>
  <c r="F52" i="7"/>
  <c r="S31" i="7"/>
  <c r="AA53" i="7"/>
  <c r="P52" i="7"/>
  <c r="Q52" i="7" s="1"/>
  <c r="Q106" i="7" s="1"/>
  <c r="G90" i="7"/>
  <c r="G51" i="7"/>
  <c r="R24" i="7"/>
  <c r="AG86" i="7"/>
  <c r="AF32" i="7"/>
  <c r="AE64" i="7"/>
  <c r="G18" i="7"/>
  <c r="AC50" i="7"/>
  <c r="F91" i="7"/>
  <c r="AB91" i="7"/>
  <c r="AD37" i="7"/>
  <c r="H46" i="6"/>
  <c r="H100" i="6" s="1"/>
  <c r="H45" i="6"/>
  <c r="H99" i="6" s="1"/>
  <c r="H18" i="6"/>
  <c r="H72" i="6" s="1"/>
  <c r="U97" i="6"/>
  <c r="G44" i="6"/>
  <c r="G98" i="6" s="1"/>
  <c r="AF5" i="6"/>
  <c r="AD11" i="6" s="1"/>
  <c r="AF44" i="6"/>
  <c r="AE44" i="6" s="1"/>
  <c r="T17" i="6"/>
  <c r="T71" i="6" s="1"/>
  <c r="T18" i="6"/>
  <c r="T72" i="6" s="1"/>
  <c r="T30" i="6"/>
  <c r="T84" i="6" s="1"/>
  <c r="H16" i="6"/>
  <c r="H70" i="6" s="1"/>
  <c r="S44" i="6"/>
  <c r="S98" i="6" s="1"/>
  <c r="AE29" i="6"/>
  <c r="AE83" i="6" s="1"/>
  <c r="U99" i="6"/>
  <c r="AF18" i="6"/>
  <c r="AF72" i="6" s="1"/>
  <c r="AF45" i="6"/>
  <c r="AE45" i="6" s="1"/>
  <c r="AF17" i="6"/>
  <c r="AE17" i="6" s="1"/>
  <c r="T46" i="6"/>
  <c r="T100" i="6" s="1"/>
  <c r="AG73" i="6"/>
  <c r="AF19" i="6"/>
  <c r="H43" i="6"/>
  <c r="AG85" i="6"/>
  <c r="AF31" i="6"/>
  <c r="P53" i="6"/>
  <c r="P107" i="6" s="1"/>
  <c r="F24" i="6"/>
  <c r="G24" i="6" s="1"/>
  <c r="G78" i="6" s="1"/>
  <c r="AG97" i="6"/>
  <c r="AF43" i="6"/>
  <c r="AG70" i="6"/>
  <c r="AF16" i="6"/>
  <c r="S37" i="6"/>
  <c r="S91" i="6" s="1"/>
  <c r="AF30" i="6"/>
  <c r="AF84" i="6" s="1"/>
  <c r="AB78" i="6"/>
  <c r="AC91" i="6"/>
  <c r="AB105" i="6"/>
  <c r="Q104" i="6"/>
  <c r="R50" i="6"/>
  <c r="S50" i="6" s="1"/>
  <c r="T50" i="6" s="1"/>
  <c r="R77" i="6"/>
  <c r="Q91" i="6"/>
  <c r="AD37" i="6"/>
  <c r="AD91" i="6" s="1"/>
  <c r="G50" i="6"/>
  <c r="H50" i="6" s="1"/>
  <c r="O106" i="6"/>
  <c r="P52" i="6"/>
  <c r="AF36" i="6"/>
  <c r="H36" i="6"/>
  <c r="I36" i="6" s="1"/>
  <c r="P92" i="6"/>
  <c r="R38" i="6"/>
  <c r="T23" i="6"/>
  <c r="S45" i="6"/>
  <c r="G23" i="6"/>
  <c r="H23" i="6" s="1"/>
  <c r="S36" i="6"/>
  <c r="AA92" i="6"/>
  <c r="AB38" i="6"/>
  <c r="E52" i="6"/>
  <c r="F52" i="6" s="1"/>
  <c r="F106" i="6" s="1"/>
  <c r="AA53" i="6"/>
  <c r="Z106" i="6"/>
  <c r="AB52" i="6"/>
  <c r="AB106" i="6" s="1"/>
  <c r="F51" i="6"/>
  <c r="G51" i="6" s="1"/>
  <c r="I83" i="6"/>
  <c r="H29" i="6"/>
  <c r="AF46" i="6"/>
  <c r="U60" i="6"/>
  <c r="T6" i="6"/>
  <c r="T10" i="6" s="1"/>
  <c r="P105" i="6"/>
  <c r="T83" i="6"/>
  <c r="S29" i="6"/>
  <c r="AE90" i="6"/>
  <c r="Q78" i="6"/>
  <c r="AB104" i="6"/>
  <c r="AD50" i="6"/>
  <c r="C107" i="6"/>
  <c r="AD90" i="6"/>
  <c r="N107" i="6"/>
  <c r="AC51" i="6"/>
  <c r="AC105" i="6" s="1"/>
  <c r="I86" i="6"/>
  <c r="H32" i="6"/>
  <c r="S77" i="6"/>
  <c r="S43" i="6"/>
  <c r="F77" i="6"/>
  <c r="E92" i="6"/>
  <c r="I37" i="6"/>
  <c r="I91" i="6" s="1"/>
  <c r="I85" i="6"/>
  <c r="H31" i="6"/>
  <c r="F104" i="6"/>
  <c r="AF86" i="6"/>
  <c r="AE32" i="6"/>
  <c r="AB91" i="6"/>
  <c r="R51" i="6"/>
  <c r="R105" i="6" s="1"/>
  <c r="AC104" i="6"/>
  <c r="E53" i="6"/>
  <c r="E107" i="6" s="1"/>
  <c r="I64" i="6"/>
  <c r="G90" i="6"/>
  <c r="AA105" i="6"/>
  <c r="R90" i="6"/>
  <c r="R24" i="6"/>
  <c r="R78" i="6" s="1"/>
  <c r="D106" i="6"/>
  <c r="Z107" i="6"/>
  <c r="T86" i="6"/>
  <c r="S32" i="6"/>
  <c r="AA78" i="6"/>
  <c r="AC24" i="6"/>
  <c r="AC78" i="6" s="1"/>
  <c r="E105" i="6"/>
  <c r="AB77" i="6"/>
  <c r="F38" i="6"/>
  <c r="I84" i="6"/>
  <c r="H30" i="6"/>
  <c r="AC49" i="10" l="1"/>
  <c r="AC103" i="10" s="1"/>
  <c r="AD103" i="10"/>
  <c r="S54" i="10"/>
  <c r="S103" i="10"/>
  <c r="AD54" i="10"/>
  <c r="AN51" i="10"/>
  <c r="R49" i="10"/>
  <c r="D53" i="10"/>
  <c r="D107" i="10" s="1"/>
  <c r="C53" i="10"/>
  <c r="C107" i="10" s="1"/>
  <c r="D106" i="10"/>
  <c r="E52" i="10"/>
  <c r="E106" i="10" s="1"/>
  <c r="G97" i="10"/>
  <c r="G98" i="10"/>
  <c r="E51" i="10"/>
  <c r="E105" i="10" s="1"/>
  <c r="G99" i="10"/>
  <c r="F105" i="10"/>
  <c r="G50" i="10"/>
  <c r="G104" i="10" s="1"/>
  <c r="F50" i="10"/>
  <c r="G100" i="10"/>
  <c r="H104" i="10"/>
  <c r="AB38" i="10"/>
  <c r="AB92" i="10" s="1"/>
  <c r="AC38" i="10"/>
  <c r="AC92" i="10" s="1"/>
  <c r="AD37" i="10"/>
  <c r="AD91" i="10" s="1"/>
  <c r="AC37" i="10"/>
  <c r="AC91" i="10" s="1"/>
  <c r="AE86" i="10"/>
  <c r="AE36" i="10"/>
  <c r="AE90" i="10" s="1"/>
  <c r="S85" i="10"/>
  <c r="Q37" i="10"/>
  <c r="Q91" i="10" s="1"/>
  <c r="R37" i="10"/>
  <c r="R91" i="10" s="1"/>
  <c r="S84" i="10"/>
  <c r="Q38" i="10"/>
  <c r="Q92" i="10" s="1"/>
  <c r="P38" i="10"/>
  <c r="P92" i="10" s="1"/>
  <c r="S35" i="10"/>
  <c r="T39" i="10"/>
  <c r="S86" i="10"/>
  <c r="S36" i="10"/>
  <c r="S90" i="10" s="1"/>
  <c r="R36" i="10"/>
  <c r="R90" i="10" s="1"/>
  <c r="F36" i="10"/>
  <c r="F90" i="10" s="1"/>
  <c r="G36" i="10"/>
  <c r="G90" i="10" s="1"/>
  <c r="G35" i="10"/>
  <c r="G86" i="10"/>
  <c r="F85" i="10"/>
  <c r="E85" i="10"/>
  <c r="G84" i="10"/>
  <c r="E92" i="10"/>
  <c r="AK37" i="10"/>
  <c r="R77" i="10"/>
  <c r="E24" i="10"/>
  <c r="E78" i="10" s="1"/>
  <c r="G72" i="10"/>
  <c r="F24" i="10"/>
  <c r="F78" i="10" s="1"/>
  <c r="AK23" i="10"/>
  <c r="AQ11" i="10"/>
  <c r="T85" i="6"/>
  <c r="S19" i="6"/>
  <c r="S73" i="6" s="1"/>
  <c r="G17" i="6"/>
  <c r="F17" i="6" s="1"/>
  <c r="F71" i="6" s="1"/>
  <c r="AD65" i="6"/>
  <c r="AE11" i="6"/>
  <c r="AE65" i="6" s="1"/>
  <c r="AF59" i="6"/>
  <c r="G45" i="6"/>
  <c r="G99" i="6" s="1"/>
  <c r="H10" i="6"/>
  <c r="H64" i="6" s="1"/>
  <c r="G10" i="6"/>
  <c r="G64" i="6" s="1"/>
  <c r="H60" i="6"/>
  <c r="G106" i="10"/>
  <c r="V64" i="10"/>
  <c r="AF100" i="7"/>
  <c r="AG22" i="10"/>
  <c r="AE77" i="10"/>
  <c r="G46" i="6"/>
  <c r="G100" i="6" s="1"/>
  <c r="AC77" i="6"/>
  <c r="U91" i="10"/>
  <c r="V93" i="10"/>
  <c r="I64" i="10"/>
  <c r="J64" i="10"/>
  <c r="V90" i="10"/>
  <c r="AE84" i="10"/>
  <c r="AD84" i="10"/>
  <c r="S99" i="10"/>
  <c r="G19" i="6"/>
  <c r="G73" i="6" s="1"/>
  <c r="AE70" i="10"/>
  <c r="AD92" i="10"/>
  <c r="AE92" i="10"/>
  <c r="U89" i="10"/>
  <c r="AE72" i="10"/>
  <c r="AD18" i="10"/>
  <c r="AC24" i="10" s="1"/>
  <c r="AC78" i="10" s="1"/>
  <c r="G78" i="10"/>
  <c r="AE98" i="10"/>
  <c r="S32" i="7"/>
  <c r="S86" i="7" s="1"/>
  <c r="S73" i="10"/>
  <c r="R19" i="10"/>
  <c r="AE99" i="10"/>
  <c r="AE83" i="10"/>
  <c r="I22" i="10"/>
  <c r="J25" i="10"/>
  <c r="J79" i="10" s="1"/>
  <c r="J77" i="10"/>
  <c r="T77" i="10"/>
  <c r="F70" i="10"/>
  <c r="E70" i="10"/>
  <c r="AF90" i="10"/>
  <c r="AE73" i="10"/>
  <c r="AD19" i="10"/>
  <c r="E107" i="10"/>
  <c r="AF65" i="10"/>
  <c r="S72" i="10"/>
  <c r="R18" i="10"/>
  <c r="P23" i="10" s="1"/>
  <c r="AE100" i="10"/>
  <c r="AE85" i="10"/>
  <c r="AD85" i="10"/>
  <c r="AE97" i="10"/>
  <c r="J90" i="10"/>
  <c r="J39" i="10"/>
  <c r="J93" i="10" s="1"/>
  <c r="I39" i="10"/>
  <c r="S71" i="10"/>
  <c r="AE71" i="10"/>
  <c r="G16" i="7"/>
  <c r="G70" i="7" s="1"/>
  <c r="G44" i="7"/>
  <c r="G98" i="7" s="1"/>
  <c r="R17" i="7"/>
  <c r="Q17" i="7" s="1"/>
  <c r="Q71" i="7" s="1"/>
  <c r="H86" i="7"/>
  <c r="F98" i="7"/>
  <c r="H38" i="7"/>
  <c r="H92" i="7" s="1"/>
  <c r="R18" i="7"/>
  <c r="Q72" i="7" s="1"/>
  <c r="T73" i="7"/>
  <c r="R83" i="7"/>
  <c r="S43" i="7"/>
  <c r="S97" i="7" s="1"/>
  <c r="G45" i="7"/>
  <c r="G99" i="7" s="1"/>
  <c r="S38" i="7"/>
  <c r="S92" i="7" s="1"/>
  <c r="S77" i="7"/>
  <c r="Q32" i="7"/>
  <c r="Q86" i="7" s="1"/>
  <c r="U23" i="7"/>
  <c r="U77" i="7" s="1"/>
  <c r="S45" i="7"/>
  <c r="S99" i="7" s="1"/>
  <c r="G46" i="7"/>
  <c r="G100" i="7" s="1"/>
  <c r="S30" i="7"/>
  <c r="H83" i="7"/>
  <c r="S44" i="7"/>
  <c r="R44" i="7" s="1"/>
  <c r="G24" i="7"/>
  <c r="G78" i="7" s="1"/>
  <c r="G85" i="7"/>
  <c r="F31" i="7"/>
  <c r="Q53" i="7"/>
  <c r="Q107" i="7" s="1"/>
  <c r="AE43" i="7"/>
  <c r="AE97" i="7" s="1"/>
  <c r="G19" i="7"/>
  <c r="G17" i="7"/>
  <c r="H97" i="7"/>
  <c r="G43" i="7"/>
  <c r="AD38" i="7"/>
  <c r="AD92" i="7" s="1"/>
  <c r="AF11" i="7"/>
  <c r="AF99" i="7"/>
  <c r="AE45" i="7"/>
  <c r="AF70" i="7"/>
  <c r="AE16" i="7"/>
  <c r="AF73" i="7"/>
  <c r="AE19" i="7"/>
  <c r="S104" i="7"/>
  <c r="U90" i="7"/>
  <c r="V36" i="7"/>
  <c r="J90" i="7"/>
  <c r="J39" i="7"/>
  <c r="J93" i="7" s="1"/>
  <c r="I35" i="7"/>
  <c r="AH10" i="7"/>
  <c r="AF86" i="7"/>
  <c r="AE32" i="7"/>
  <c r="G105" i="7"/>
  <c r="H51" i="7"/>
  <c r="AD24" i="7"/>
  <c r="AD78" i="7" s="1"/>
  <c r="E107" i="7"/>
  <c r="F53" i="7"/>
  <c r="AF84" i="7"/>
  <c r="AE30" i="7"/>
  <c r="U37" i="7"/>
  <c r="U91" i="7" s="1"/>
  <c r="AF85" i="7"/>
  <c r="AE31" i="7"/>
  <c r="R51" i="7"/>
  <c r="S100" i="7"/>
  <c r="R46" i="7"/>
  <c r="AB52" i="7"/>
  <c r="AB106" i="7" s="1"/>
  <c r="AE71" i="7"/>
  <c r="AD17" i="7"/>
  <c r="T64" i="7"/>
  <c r="U10" i="7"/>
  <c r="V10" i="7" s="1"/>
  <c r="V64" i="7" s="1"/>
  <c r="G84" i="7"/>
  <c r="F30" i="7"/>
  <c r="F106" i="7"/>
  <c r="G52" i="7"/>
  <c r="AE72" i="7"/>
  <c r="AD18" i="7"/>
  <c r="AG64" i="7"/>
  <c r="AB78" i="7"/>
  <c r="H104" i="7"/>
  <c r="AB105" i="7"/>
  <c r="AC51" i="7"/>
  <c r="AC105" i="7" s="1"/>
  <c r="AD91" i="7"/>
  <c r="AE37" i="7"/>
  <c r="AF37" i="7" s="1"/>
  <c r="R78" i="7"/>
  <c r="S24" i="7"/>
  <c r="T24" i="7" s="1"/>
  <c r="AA107" i="7"/>
  <c r="AB53" i="7"/>
  <c r="AB107" i="7" s="1"/>
  <c r="S73" i="7"/>
  <c r="R19" i="7"/>
  <c r="AD90" i="7"/>
  <c r="T91" i="7"/>
  <c r="R52" i="7"/>
  <c r="I50" i="7"/>
  <c r="J50" i="7" s="1"/>
  <c r="AK50" i="7" s="1"/>
  <c r="G83" i="7"/>
  <c r="F29" i="7"/>
  <c r="G86" i="7"/>
  <c r="F32" i="7"/>
  <c r="AE98" i="7"/>
  <c r="AD44" i="7"/>
  <c r="I90" i="7"/>
  <c r="AD23" i="7"/>
  <c r="AC104" i="7"/>
  <c r="G72" i="7"/>
  <c r="AK36" i="7"/>
  <c r="P106" i="7"/>
  <c r="S85" i="7"/>
  <c r="I37" i="7"/>
  <c r="I91" i="7" s="1"/>
  <c r="AE100" i="7"/>
  <c r="AD46" i="7"/>
  <c r="H77" i="7"/>
  <c r="I23" i="7"/>
  <c r="J23" i="7" s="1"/>
  <c r="AD50" i="7"/>
  <c r="AF83" i="7"/>
  <c r="AE29" i="7"/>
  <c r="AE36" i="7"/>
  <c r="AF36" i="7" s="1"/>
  <c r="AC77" i="7"/>
  <c r="T50" i="7"/>
  <c r="AK10" i="7"/>
  <c r="E44" i="6"/>
  <c r="E98" i="6" s="1"/>
  <c r="G18" i="6"/>
  <c r="G72" i="6" s="1"/>
  <c r="AF98" i="6"/>
  <c r="S30" i="6"/>
  <c r="S84" i="6" s="1"/>
  <c r="AE30" i="6"/>
  <c r="AE84" i="6" s="1"/>
  <c r="S17" i="6"/>
  <c r="R17" i="6" s="1"/>
  <c r="G16" i="6"/>
  <c r="G70" i="6" s="1"/>
  <c r="S18" i="6"/>
  <c r="S72" i="6" s="1"/>
  <c r="R44" i="6"/>
  <c r="R98" i="6" s="1"/>
  <c r="AD29" i="6"/>
  <c r="AD83" i="6" s="1"/>
  <c r="AF71" i="6"/>
  <c r="AG65" i="6"/>
  <c r="AF99" i="6"/>
  <c r="H24" i="6"/>
  <c r="H78" i="6" s="1"/>
  <c r="F78" i="6"/>
  <c r="AE18" i="6"/>
  <c r="AE72" i="6" s="1"/>
  <c r="S46" i="6"/>
  <c r="S100" i="6" s="1"/>
  <c r="T37" i="6"/>
  <c r="T91" i="6" s="1"/>
  <c r="Q53" i="6"/>
  <c r="Q107" i="6" s="1"/>
  <c r="AE43" i="6"/>
  <c r="AF97" i="6"/>
  <c r="AF73" i="6"/>
  <c r="AE19" i="6"/>
  <c r="F53" i="6"/>
  <c r="F107" i="6" s="1"/>
  <c r="U23" i="6"/>
  <c r="U77" i="6" s="1"/>
  <c r="AQ10" i="6"/>
  <c r="E45" i="6"/>
  <c r="E99" i="6" s="1"/>
  <c r="AF70" i="6"/>
  <c r="AE16" i="6"/>
  <c r="AE99" i="6"/>
  <c r="AD45" i="6"/>
  <c r="AD51" i="6"/>
  <c r="AD105" i="6" s="1"/>
  <c r="AF85" i="6"/>
  <c r="AE31" i="6"/>
  <c r="J64" i="6"/>
  <c r="H97" i="6"/>
  <c r="G43" i="6"/>
  <c r="G105" i="6"/>
  <c r="T104" i="6"/>
  <c r="U50" i="6"/>
  <c r="V50" i="6" s="1"/>
  <c r="I90" i="6"/>
  <c r="S97" i="6"/>
  <c r="R43" i="6"/>
  <c r="S90" i="6"/>
  <c r="R92" i="6"/>
  <c r="S38" i="6"/>
  <c r="S92" i="6" s="1"/>
  <c r="P106" i="6"/>
  <c r="Q52" i="6"/>
  <c r="R52" i="6" s="1"/>
  <c r="H104" i="6"/>
  <c r="AD77" i="6"/>
  <c r="S86" i="6"/>
  <c r="H85" i="6"/>
  <c r="H51" i="6"/>
  <c r="H105" i="6" s="1"/>
  <c r="AC38" i="6"/>
  <c r="AD38" i="6" s="1"/>
  <c r="AD92" i="6" s="1"/>
  <c r="AK37" i="6"/>
  <c r="I50" i="6"/>
  <c r="S83" i="6"/>
  <c r="R29" i="6"/>
  <c r="AF100" i="6"/>
  <c r="AE46" i="6"/>
  <c r="G77" i="6"/>
  <c r="AF90" i="6"/>
  <c r="S24" i="6"/>
  <c r="F92" i="6"/>
  <c r="R85" i="6"/>
  <c r="Q31" i="6"/>
  <c r="Q85" i="6" s="1"/>
  <c r="AB92" i="6"/>
  <c r="H90" i="6"/>
  <c r="J36" i="6"/>
  <c r="AK36" i="6" s="1"/>
  <c r="H84" i="6"/>
  <c r="AE86" i="6"/>
  <c r="AD32" i="6"/>
  <c r="AC52" i="6"/>
  <c r="AD52" i="6" s="1"/>
  <c r="AD106" i="6" s="1"/>
  <c r="AD104" i="6"/>
  <c r="H83" i="6"/>
  <c r="G29" i="6"/>
  <c r="AA107" i="6"/>
  <c r="AB53" i="6"/>
  <c r="AC53" i="6" s="1"/>
  <c r="H77" i="6"/>
  <c r="S51" i="6"/>
  <c r="R104" i="6"/>
  <c r="AE23" i="6"/>
  <c r="T36" i="6"/>
  <c r="G38" i="6"/>
  <c r="AE50" i="6"/>
  <c r="AG36" i="6"/>
  <c r="AE98" i="6"/>
  <c r="AD44" i="6"/>
  <c r="H86" i="6"/>
  <c r="AE71" i="6"/>
  <c r="AD17" i="6"/>
  <c r="T60" i="6"/>
  <c r="S6" i="6"/>
  <c r="F105" i="6"/>
  <c r="E106" i="6"/>
  <c r="S99" i="6"/>
  <c r="R45" i="6"/>
  <c r="T77" i="6"/>
  <c r="G104" i="6"/>
  <c r="S104" i="6"/>
  <c r="I23" i="6"/>
  <c r="AG64" i="6"/>
  <c r="AE37" i="6"/>
  <c r="G52" i="6"/>
  <c r="G106" i="6" s="1"/>
  <c r="AD24" i="6"/>
  <c r="AE24" i="6" s="1"/>
  <c r="AE78" i="6" s="1"/>
  <c r="AB49" i="10" l="1"/>
  <c r="AB103" i="10" s="1"/>
  <c r="AC54" i="10"/>
  <c r="R54" i="10"/>
  <c r="R103" i="10"/>
  <c r="AA49" i="10"/>
  <c r="Q49" i="10"/>
  <c r="F104" i="10"/>
  <c r="AK50" i="10"/>
  <c r="AK52" i="10"/>
  <c r="AK51" i="10"/>
  <c r="AK53" i="10"/>
  <c r="H106" i="10"/>
  <c r="I104" i="10"/>
  <c r="AC36" i="10"/>
  <c r="AC90" i="10" s="1"/>
  <c r="AD90" i="10"/>
  <c r="AD86" i="10"/>
  <c r="AN38" i="10"/>
  <c r="AN36" i="10"/>
  <c r="R35" i="10"/>
  <c r="S39" i="10"/>
  <c r="F35" i="10"/>
  <c r="AK36" i="10"/>
  <c r="E86" i="10"/>
  <c r="F86" i="10"/>
  <c r="F84" i="10"/>
  <c r="E84" i="10"/>
  <c r="AD23" i="10"/>
  <c r="AD77" i="10" s="1"/>
  <c r="R73" i="10"/>
  <c r="R72" i="10"/>
  <c r="Q23" i="10"/>
  <c r="Q77" i="10" s="1"/>
  <c r="R19" i="6"/>
  <c r="R73" i="6" s="1"/>
  <c r="E17" i="6"/>
  <c r="E71" i="6" s="1"/>
  <c r="G71" i="6"/>
  <c r="R10" i="6"/>
  <c r="R64" i="6" s="1"/>
  <c r="S60" i="6"/>
  <c r="S10" i="6"/>
  <c r="S64" i="6" s="1"/>
  <c r="AN10" i="10"/>
  <c r="AH25" i="10"/>
  <c r="AH79" i="10" s="1"/>
  <c r="AH77" i="10"/>
  <c r="AG77" i="10"/>
  <c r="T89" i="10"/>
  <c r="U93" i="10"/>
  <c r="AN37" i="10"/>
  <c r="F16" i="7"/>
  <c r="F70" i="7" s="1"/>
  <c r="AK10" i="10"/>
  <c r="R43" i="7"/>
  <c r="R97" i="7" s="1"/>
  <c r="S92" i="10"/>
  <c r="AF22" i="10"/>
  <c r="AE22" i="10" s="1"/>
  <c r="AF92" i="10"/>
  <c r="AH90" i="10"/>
  <c r="AG35" i="10"/>
  <c r="AH39" i="10"/>
  <c r="AH93" i="10" s="1"/>
  <c r="G107" i="10"/>
  <c r="AD70" i="10"/>
  <c r="AC70" i="10"/>
  <c r="H78" i="10"/>
  <c r="AD71" i="10"/>
  <c r="AC71" i="10"/>
  <c r="R71" i="10"/>
  <c r="Q71" i="10"/>
  <c r="I89" i="10"/>
  <c r="I93" i="10"/>
  <c r="H39" i="10"/>
  <c r="F107" i="10"/>
  <c r="AD73" i="10"/>
  <c r="AC19" i="10"/>
  <c r="U77" i="10"/>
  <c r="AE78" i="10"/>
  <c r="AD72" i="10"/>
  <c r="AC18" i="10"/>
  <c r="AG76" i="10"/>
  <c r="AE91" i="10"/>
  <c r="I76" i="10"/>
  <c r="T92" i="10"/>
  <c r="AG65" i="10"/>
  <c r="AG90" i="10"/>
  <c r="AD83" i="10"/>
  <c r="AC83" i="10"/>
  <c r="AD78" i="10"/>
  <c r="AK24" i="10"/>
  <c r="F98" i="6"/>
  <c r="E44" i="7"/>
  <c r="E98" i="7" s="1"/>
  <c r="R71" i="7"/>
  <c r="AK38" i="7"/>
  <c r="R72" i="7"/>
  <c r="AC52" i="7"/>
  <c r="AC106" i="7" s="1"/>
  <c r="V23" i="7"/>
  <c r="V77" i="7" s="1"/>
  <c r="F99" i="7"/>
  <c r="T38" i="7"/>
  <c r="T92" i="7" s="1"/>
  <c r="R53" i="7"/>
  <c r="R107" i="7" s="1"/>
  <c r="E46" i="7"/>
  <c r="E100" i="7" s="1"/>
  <c r="R45" i="7"/>
  <c r="Q99" i="7" s="1"/>
  <c r="Q29" i="7"/>
  <c r="Q83" i="7" s="1"/>
  <c r="S98" i="7"/>
  <c r="R86" i="7"/>
  <c r="G73" i="7"/>
  <c r="S84" i="7"/>
  <c r="H24" i="7"/>
  <c r="H78" i="7" s="1"/>
  <c r="R84" i="6"/>
  <c r="AD43" i="7"/>
  <c r="AD97" i="7" s="1"/>
  <c r="AD51" i="7"/>
  <c r="AD105" i="7" s="1"/>
  <c r="E31" i="7"/>
  <c r="E85" i="7" s="1"/>
  <c r="F85" i="7"/>
  <c r="AE24" i="7"/>
  <c r="AE78" i="7" s="1"/>
  <c r="AN37" i="7"/>
  <c r="G71" i="7"/>
  <c r="AE38" i="7"/>
  <c r="AF38" i="7" s="1"/>
  <c r="AC53" i="7"/>
  <c r="AC107" i="7" s="1"/>
  <c r="G97" i="7"/>
  <c r="AF91" i="7"/>
  <c r="AG37" i="7"/>
  <c r="AG91" i="7" s="1"/>
  <c r="AE73" i="7"/>
  <c r="AD19" i="7"/>
  <c r="AE70" i="7"/>
  <c r="AD16" i="7"/>
  <c r="AD45" i="7"/>
  <c r="AE99" i="7"/>
  <c r="AF65" i="7"/>
  <c r="AG11" i="7"/>
  <c r="T78" i="7"/>
  <c r="U24" i="7"/>
  <c r="AF90" i="7"/>
  <c r="AG36" i="7"/>
  <c r="AH36" i="7" s="1"/>
  <c r="J77" i="7"/>
  <c r="J25" i="7"/>
  <c r="J79" i="7" s="1"/>
  <c r="I22" i="7"/>
  <c r="R106" i="7"/>
  <c r="F84" i="7"/>
  <c r="E30" i="7"/>
  <c r="E84" i="7" s="1"/>
  <c r="H105" i="7"/>
  <c r="I51" i="7"/>
  <c r="I105" i="7" s="1"/>
  <c r="S52" i="7"/>
  <c r="AE85" i="7"/>
  <c r="AD31" i="7"/>
  <c r="AH64" i="7"/>
  <c r="AH12" i="7"/>
  <c r="AH66" i="7" s="1"/>
  <c r="AG9" i="7"/>
  <c r="G106" i="7"/>
  <c r="R105" i="7"/>
  <c r="F107" i="7"/>
  <c r="G53" i="7"/>
  <c r="G107" i="7" s="1"/>
  <c r="AE90" i="7"/>
  <c r="I77" i="7"/>
  <c r="F72" i="7"/>
  <c r="E18" i="7"/>
  <c r="E72" i="7" s="1"/>
  <c r="Q97" i="7"/>
  <c r="J104" i="7"/>
  <c r="J54" i="7"/>
  <c r="J108" i="7" s="1"/>
  <c r="I49" i="7"/>
  <c r="I103" i="7" s="1"/>
  <c r="R85" i="7"/>
  <c r="Q31" i="7"/>
  <c r="Q85" i="7" s="1"/>
  <c r="AK37" i="7"/>
  <c r="AE91" i="7"/>
  <c r="AD72" i="7"/>
  <c r="AC18" i="7"/>
  <c r="AC72" i="7" s="1"/>
  <c r="AD71" i="7"/>
  <c r="AC17" i="7"/>
  <c r="AC71" i="7" s="1"/>
  <c r="R100" i="7"/>
  <c r="Q100" i="7"/>
  <c r="H52" i="7"/>
  <c r="H106" i="7" s="1"/>
  <c r="AE86" i="7"/>
  <c r="AD32" i="7"/>
  <c r="I89" i="7"/>
  <c r="I39" i="7"/>
  <c r="I93" i="7" s="1"/>
  <c r="AK23" i="7"/>
  <c r="F86" i="7"/>
  <c r="E32" i="7"/>
  <c r="E86" i="7" s="1"/>
  <c r="AE84" i="7"/>
  <c r="AD30" i="7"/>
  <c r="V90" i="7"/>
  <c r="U35" i="7"/>
  <c r="V39" i="7"/>
  <c r="V93" i="7" s="1"/>
  <c r="AN36" i="7"/>
  <c r="T104" i="7"/>
  <c r="AE83" i="7"/>
  <c r="AD29" i="7"/>
  <c r="AD30" i="6"/>
  <c r="AD84" i="6" s="1"/>
  <c r="AD104" i="7"/>
  <c r="AE50" i="7"/>
  <c r="AD100" i="7"/>
  <c r="AC46" i="7"/>
  <c r="AC100" i="7" s="1"/>
  <c r="AD77" i="7"/>
  <c r="AE23" i="7"/>
  <c r="AF23" i="7" s="1"/>
  <c r="H35" i="7"/>
  <c r="AD98" i="7"/>
  <c r="AC44" i="7"/>
  <c r="AC98" i="7" s="1"/>
  <c r="E29" i="7"/>
  <c r="E83" i="7" s="1"/>
  <c r="F83" i="7"/>
  <c r="I104" i="7"/>
  <c r="R73" i="7"/>
  <c r="Q73" i="7"/>
  <c r="S78" i="7"/>
  <c r="S51" i="7"/>
  <c r="U64" i="7"/>
  <c r="AN10" i="7"/>
  <c r="F73" i="7"/>
  <c r="E19" i="7"/>
  <c r="E73" i="7" s="1"/>
  <c r="U50" i="7"/>
  <c r="R98" i="7"/>
  <c r="Q98" i="7"/>
  <c r="AQ10" i="7"/>
  <c r="F16" i="6"/>
  <c r="E16" i="6" s="1"/>
  <c r="E70" i="6" s="1"/>
  <c r="Q73" i="6"/>
  <c r="F72" i="6"/>
  <c r="S71" i="6"/>
  <c r="Q98" i="6"/>
  <c r="F99" i="6"/>
  <c r="AC29" i="6"/>
  <c r="AC83" i="6" s="1"/>
  <c r="R18" i="6"/>
  <c r="R72" i="6" s="1"/>
  <c r="AQ11" i="6"/>
  <c r="I24" i="6"/>
  <c r="I78" i="6" s="1"/>
  <c r="U37" i="6"/>
  <c r="U91" i="6" s="1"/>
  <c r="R46" i="6"/>
  <c r="Q100" i="6" s="1"/>
  <c r="AD18" i="6"/>
  <c r="AC18" i="6" s="1"/>
  <c r="AC72" i="6" s="1"/>
  <c r="AE51" i="6"/>
  <c r="AF51" i="6" s="1"/>
  <c r="AF105" i="6" s="1"/>
  <c r="G53" i="6"/>
  <c r="G107" i="6" s="1"/>
  <c r="R53" i="6"/>
  <c r="S53" i="6" s="1"/>
  <c r="S107" i="6" s="1"/>
  <c r="AK10" i="6"/>
  <c r="AG9" i="6"/>
  <c r="AF9" i="6" s="1"/>
  <c r="AF12" i="6" s="1"/>
  <c r="AF66" i="6" s="1"/>
  <c r="AC107" i="6"/>
  <c r="AD53" i="6"/>
  <c r="AD107" i="6" s="1"/>
  <c r="AH64" i="6"/>
  <c r="AH66" i="6"/>
  <c r="Q17" i="6"/>
  <c r="Q71" i="6" s="1"/>
  <c r="R71" i="6"/>
  <c r="V23" i="6"/>
  <c r="G97" i="6"/>
  <c r="T24" i="6"/>
  <c r="T78" i="6" s="1"/>
  <c r="AD99" i="6"/>
  <c r="AC45" i="6"/>
  <c r="AC99" i="6" s="1"/>
  <c r="AE70" i="6"/>
  <c r="AD16" i="6"/>
  <c r="AE97" i="6"/>
  <c r="AD43" i="6"/>
  <c r="I51" i="6"/>
  <c r="I105" i="6" s="1"/>
  <c r="AD31" i="6"/>
  <c r="AE85" i="6"/>
  <c r="AE73" i="6"/>
  <c r="AD19" i="6"/>
  <c r="R106" i="6"/>
  <c r="S52" i="6"/>
  <c r="T52" i="6" s="1"/>
  <c r="T106" i="6" s="1"/>
  <c r="V104" i="6"/>
  <c r="U49" i="6"/>
  <c r="U103" i="6" s="1"/>
  <c r="V54" i="6"/>
  <c r="V108" i="6" s="1"/>
  <c r="AN50" i="6"/>
  <c r="AE104" i="6"/>
  <c r="AE77" i="6"/>
  <c r="AB107" i="6"/>
  <c r="AC106" i="6"/>
  <c r="AF37" i="6"/>
  <c r="AC92" i="6"/>
  <c r="R97" i="6"/>
  <c r="Q97" i="6"/>
  <c r="AD78" i="6"/>
  <c r="AF24" i="6"/>
  <c r="AF78" i="6" s="1"/>
  <c r="H52" i="6"/>
  <c r="AK52" i="6" s="1"/>
  <c r="AE52" i="6"/>
  <c r="G86" i="6"/>
  <c r="F32" i="6"/>
  <c r="AD98" i="6"/>
  <c r="AC44" i="6"/>
  <c r="AC98" i="6" s="1"/>
  <c r="AF23" i="6"/>
  <c r="AF50" i="6"/>
  <c r="AE38" i="6"/>
  <c r="AE92" i="6" s="1"/>
  <c r="S78" i="6"/>
  <c r="I104" i="6"/>
  <c r="F100" i="6"/>
  <c r="E46" i="6"/>
  <c r="E100" i="6" s="1"/>
  <c r="T38" i="6"/>
  <c r="F73" i="6"/>
  <c r="E19" i="6"/>
  <c r="E73" i="6" s="1"/>
  <c r="R99" i="6"/>
  <c r="Q99" i="6"/>
  <c r="T64" i="6"/>
  <c r="G92" i="6"/>
  <c r="S105" i="6"/>
  <c r="T51" i="6"/>
  <c r="G83" i="6"/>
  <c r="F29" i="6"/>
  <c r="AD86" i="6"/>
  <c r="AC86" i="6"/>
  <c r="R83" i="6"/>
  <c r="Q29" i="6"/>
  <c r="Q83" i="6" s="1"/>
  <c r="G85" i="6"/>
  <c r="F31" i="6"/>
  <c r="R86" i="6"/>
  <c r="Q32" i="6"/>
  <c r="Q86" i="6" s="1"/>
  <c r="U104" i="6"/>
  <c r="J50" i="6"/>
  <c r="H38" i="6"/>
  <c r="AE91" i="6"/>
  <c r="I77" i="6"/>
  <c r="J23" i="6"/>
  <c r="AK23" i="6" s="1"/>
  <c r="AD71" i="6"/>
  <c r="AC17" i="6"/>
  <c r="AC71" i="6" s="1"/>
  <c r="U64" i="6"/>
  <c r="AG90" i="6"/>
  <c r="AH36" i="6"/>
  <c r="AQ36" i="6" s="1"/>
  <c r="T90" i="6"/>
  <c r="G84" i="6"/>
  <c r="F30" i="6"/>
  <c r="J90" i="6"/>
  <c r="J39" i="6"/>
  <c r="J93" i="6" s="1"/>
  <c r="I35" i="6"/>
  <c r="AE100" i="6"/>
  <c r="AD46" i="6"/>
  <c r="Q106" i="6"/>
  <c r="U36" i="6"/>
  <c r="AB54" i="10" l="1"/>
  <c r="AQ54" i="10" s="1"/>
  <c r="AA54" i="10"/>
  <c r="AA103" i="10"/>
  <c r="Q54" i="10"/>
  <c r="Q103" i="10"/>
  <c r="P49" i="10"/>
  <c r="AQ36" i="10"/>
  <c r="I49" i="10"/>
  <c r="J104" i="10"/>
  <c r="J54" i="10"/>
  <c r="J108" i="10" s="1"/>
  <c r="AK24" i="6"/>
  <c r="R39" i="10"/>
  <c r="Q35" i="10"/>
  <c r="E35" i="10"/>
  <c r="D35" i="10" s="1"/>
  <c r="F39" i="10"/>
  <c r="AK38" i="10"/>
  <c r="AC23" i="10"/>
  <c r="AB23" i="10"/>
  <c r="AB77" i="10" s="1"/>
  <c r="AB24" i="10"/>
  <c r="AB78" i="10" s="1"/>
  <c r="AA24" i="10"/>
  <c r="AA78" i="10" s="1"/>
  <c r="AC72" i="10"/>
  <c r="AC73" i="10"/>
  <c r="AN23" i="10"/>
  <c r="E16" i="7"/>
  <c r="E70" i="7" s="1"/>
  <c r="S93" i="10"/>
  <c r="T93" i="10"/>
  <c r="AG78" i="10"/>
  <c r="AF78" i="10"/>
  <c r="AG25" i="10"/>
  <c r="AG79" i="10" s="1"/>
  <c r="AG91" i="10"/>
  <c r="AF35" i="10"/>
  <c r="AF89" i="10" s="1"/>
  <c r="I25" i="10"/>
  <c r="I79" i="10" s="1"/>
  <c r="AQ38" i="10"/>
  <c r="V108" i="10"/>
  <c r="H89" i="10"/>
  <c r="H93" i="10"/>
  <c r="G39" i="10"/>
  <c r="I78" i="10"/>
  <c r="H22" i="10"/>
  <c r="H25" i="10" s="1"/>
  <c r="AE76" i="10"/>
  <c r="AE25" i="10"/>
  <c r="AE79" i="10" s="1"/>
  <c r="V77" i="10"/>
  <c r="V79" i="10"/>
  <c r="U22" i="10"/>
  <c r="T22" i="10" s="1"/>
  <c r="AF91" i="10"/>
  <c r="AQ37" i="10"/>
  <c r="AG89" i="10"/>
  <c r="AG39" i="10"/>
  <c r="AG93" i="10" s="1"/>
  <c r="AD22" i="10"/>
  <c r="AD25" i="10" s="1"/>
  <c r="AF76" i="10"/>
  <c r="AF25" i="10"/>
  <c r="AF79" i="10" s="1"/>
  <c r="E45" i="7"/>
  <c r="E99" i="7" s="1"/>
  <c r="AD52" i="7"/>
  <c r="AD106" i="7" s="1"/>
  <c r="V25" i="7"/>
  <c r="V79" i="7" s="1"/>
  <c r="AN23" i="7"/>
  <c r="U22" i="7"/>
  <c r="U76" i="7" s="1"/>
  <c r="AN38" i="7"/>
  <c r="F100" i="7"/>
  <c r="S53" i="7"/>
  <c r="S107" i="7" s="1"/>
  <c r="R99" i="7"/>
  <c r="I24" i="7"/>
  <c r="I78" i="7" s="1"/>
  <c r="Q30" i="6"/>
  <c r="Q84" i="6" s="1"/>
  <c r="AC43" i="7"/>
  <c r="AC97" i="7" s="1"/>
  <c r="R84" i="7"/>
  <c r="Q30" i="7"/>
  <c r="Q84" i="7" s="1"/>
  <c r="AC84" i="6"/>
  <c r="AE51" i="7"/>
  <c r="AE105" i="7" s="1"/>
  <c r="AF24" i="7"/>
  <c r="AG24" i="7" s="1"/>
  <c r="AG78" i="7" s="1"/>
  <c r="AF92" i="7"/>
  <c r="AQ38" i="7"/>
  <c r="H49" i="7"/>
  <c r="H103" i="7" s="1"/>
  <c r="AE92" i="7"/>
  <c r="E17" i="7"/>
  <c r="E71" i="7" s="1"/>
  <c r="F71" i="7"/>
  <c r="AD53" i="7"/>
  <c r="AD107" i="7" s="1"/>
  <c r="AQ37" i="7"/>
  <c r="F97" i="7"/>
  <c r="E43" i="7"/>
  <c r="E97" i="7" s="1"/>
  <c r="AD99" i="7"/>
  <c r="AC45" i="7"/>
  <c r="AC99" i="7" s="1"/>
  <c r="AG65" i="7"/>
  <c r="AQ11" i="7"/>
  <c r="AD70" i="7"/>
  <c r="AC16" i="7"/>
  <c r="AC70" i="7" s="1"/>
  <c r="AD73" i="7"/>
  <c r="AC19" i="7"/>
  <c r="AC73" i="7" s="1"/>
  <c r="F70" i="6"/>
  <c r="AK53" i="7"/>
  <c r="AF77" i="7"/>
  <c r="AG23" i="7"/>
  <c r="S105" i="7"/>
  <c r="I54" i="7"/>
  <c r="I108" i="7" s="1"/>
  <c r="AE104" i="7"/>
  <c r="AH90" i="7"/>
  <c r="AG35" i="7"/>
  <c r="AF35" i="7" s="1"/>
  <c r="AH39" i="7"/>
  <c r="AH93" i="7" s="1"/>
  <c r="AD84" i="7"/>
  <c r="AC84" i="7"/>
  <c r="AQ36" i="7"/>
  <c r="AG90" i="7"/>
  <c r="T51" i="7"/>
  <c r="AD85" i="7"/>
  <c r="AC85" i="7"/>
  <c r="AK52" i="7"/>
  <c r="AE77" i="7"/>
  <c r="U89" i="7"/>
  <c r="U39" i="7"/>
  <c r="U93" i="7" s="1"/>
  <c r="T35" i="7"/>
  <c r="AG63" i="7"/>
  <c r="AG12" i="7"/>
  <c r="AG66" i="7" s="1"/>
  <c r="AF9" i="7"/>
  <c r="S106" i="7"/>
  <c r="T52" i="7"/>
  <c r="I76" i="7"/>
  <c r="U78" i="7"/>
  <c r="AF50" i="7"/>
  <c r="H89" i="7"/>
  <c r="H39" i="7"/>
  <c r="H93" i="7" s="1"/>
  <c r="G35" i="7"/>
  <c r="U104" i="7"/>
  <c r="AD83" i="7"/>
  <c r="AC29" i="7"/>
  <c r="AC83" i="7" s="1"/>
  <c r="AD86" i="7"/>
  <c r="AC86" i="7"/>
  <c r="V50" i="7"/>
  <c r="AK51" i="7"/>
  <c r="AN24" i="7"/>
  <c r="E18" i="6"/>
  <c r="E72" i="6" s="1"/>
  <c r="AN37" i="6"/>
  <c r="AK51" i="6"/>
  <c r="AD72" i="6"/>
  <c r="R100" i="6"/>
  <c r="R107" i="6"/>
  <c r="AE53" i="6"/>
  <c r="AE107" i="6" s="1"/>
  <c r="Q72" i="6"/>
  <c r="AG51" i="6"/>
  <c r="AG105" i="6" s="1"/>
  <c r="AG63" i="6"/>
  <c r="AF63" i="6"/>
  <c r="AE105" i="6"/>
  <c r="AE9" i="6"/>
  <c r="AG12" i="6"/>
  <c r="AG66" i="6" s="1"/>
  <c r="AK53" i="6"/>
  <c r="V64" i="6"/>
  <c r="V77" i="6"/>
  <c r="U22" i="6"/>
  <c r="V25" i="6"/>
  <c r="V79" i="6" s="1"/>
  <c r="AC19" i="6"/>
  <c r="AC73" i="6" s="1"/>
  <c r="AD73" i="6"/>
  <c r="AN23" i="6"/>
  <c r="AD97" i="6"/>
  <c r="AC43" i="6"/>
  <c r="AC97" i="6" s="1"/>
  <c r="E43" i="6"/>
  <c r="E97" i="6" s="1"/>
  <c r="F97" i="6"/>
  <c r="AD85" i="6"/>
  <c r="AC85" i="6"/>
  <c r="AD70" i="6"/>
  <c r="AC16" i="6"/>
  <c r="AC70" i="6" s="1"/>
  <c r="AN52" i="6"/>
  <c r="U24" i="6"/>
  <c r="AN24" i="6" s="1"/>
  <c r="F84" i="6"/>
  <c r="E30" i="6"/>
  <c r="E84" i="6" s="1"/>
  <c r="J77" i="6"/>
  <c r="J25" i="6"/>
  <c r="J79" i="6" s="1"/>
  <c r="I22" i="6"/>
  <c r="V36" i="6"/>
  <c r="I89" i="6"/>
  <c r="I39" i="6"/>
  <c r="I93" i="6" s="1"/>
  <c r="H35" i="6"/>
  <c r="G35" i="6" s="1"/>
  <c r="F83" i="6"/>
  <c r="E29" i="6"/>
  <c r="E83" i="6" s="1"/>
  <c r="AF104" i="6"/>
  <c r="AE106" i="6"/>
  <c r="AF52" i="6"/>
  <c r="AF106" i="6" s="1"/>
  <c r="AF91" i="6"/>
  <c r="AG50" i="6"/>
  <c r="AG37" i="6"/>
  <c r="AD100" i="6"/>
  <c r="AC46" i="6"/>
  <c r="AC100" i="6" s="1"/>
  <c r="AN53" i="6"/>
  <c r="AH90" i="6"/>
  <c r="AH39" i="6"/>
  <c r="AH93" i="6" s="1"/>
  <c r="AG35" i="6"/>
  <c r="H92" i="6"/>
  <c r="F85" i="6"/>
  <c r="E31" i="6"/>
  <c r="E85" i="6" s="1"/>
  <c r="AF77" i="6"/>
  <c r="AG23" i="6"/>
  <c r="H106" i="6"/>
  <c r="AF38" i="6"/>
  <c r="AG24" i="6"/>
  <c r="AG78" i="6" s="1"/>
  <c r="U90" i="6"/>
  <c r="J104" i="6"/>
  <c r="I49" i="6"/>
  <c r="J54" i="6"/>
  <c r="J108" i="6" s="1"/>
  <c r="AK50" i="6"/>
  <c r="AK38" i="6"/>
  <c r="T105" i="6"/>
  <c r="T92" i="6"/>
  <c r="AN38" i="6"/>
  <c r="F86" i="6"/>
  <c r="E32" i="6"/>
  <c r="E86" i="6" s="1"/>
  <c r="S106" i="6"/>
  <c r="U51" i="6"/>
  <c r="P54" i="10" l="1"/>
  <c r="P103" i="10"/>
  <c r="O49" i="10"/>
  <c r="I103" i="10"/>
  <c r="I54" i="10"/>
  <c r="H49" i="10"/>
  <c r="Q39" i="10"/>
  <c r="P35" i="10"/>
  <c r="P39" i="10" s="1"/>
  <c r="D89" i="10"/>
  <c r="D39" i="10"/>
  <c r="D93" i="10" s="1"/>
  <c r="AQ24" i="10"/>
  <c r="AC77" i="10"/>
  <c r="AQ23" i="10"/>
  <c r="AE12" i="6"/>
  <c r="AE66" i="6" s="1"/>
  <c r="AE63" i="6"/>
  <c r="AD9" i="6"/>
  <c r="AD12" i="6" s="1"/>
  <c r="S89" i="10"/>
  <c r="R89" i="10"/>
  <c r="AE35" i="10"/>
  <c r="AE39" i="10" s="1"/>
  <c r="AE93" i="10" s="1"/>
  <c r="AF39" i="10"/>
  <c r="AF93" i="10" s="1"/>
  <c r="T76" i="10"/>
  <c r="T79" i="10"/>
  <c r="S22" i="10"/>
  <c r="U108" i="10"/>
  <c r="H76" i="10"/>
  <c r="H79" i="10"/>
  <c r="G22" i="10"/>
  <c r="U76" i="10"/>
  <c r="U79" i="10"/>
  <c r="G93" i="10"/>
  <c r="G89" i="10"/>
  <c r="AD76" i="10"/>
  <c r="AD79" i="10"/>
  <c r="AC22" i="10"/>
  <c r="AH108" i="10"/>
  <c r="AE52" i="7"/>
  <c r="AE106" i="7" s="1"/>
  <c r="AQ52" i="6"/>
  <c r="U25" i="7"/>
  <c r="U79" i="7" s="1"/>
  <c r="T22" i="7"/>
  <c r="T76" i="7" s="1"/>
  <c r="AN53" i="7"/>
  <c r="AK24" i="7"/>
  <c r="H22" i="7"/>
  <c r="H76" i="7" s="1"/>
  <c r="I25" i="7"/>
  <c r="I79" i="7" s="1"/>
  <c r="AF78" i="7"/>
  <c r="G49" i="7"/>
  <c r="G54" i="7" s="1"/>
  <c r="G108" i="7" s="1"/>
  <c r="AF51" i="7"/>
  <c r="AG51" i="7" s="1"/>
  <c r="AG105" i="7" s="1"/>
  <c r="AQ24" i="7"/>
  <c r="H54" i="7"/>
  <c r="H108" i="7" s="1"/>
  <c r="AE53" i="7"/>
  <c r="AE107" i="7" s="1"/>
  <c r="AF89" i="7"/>
  <c r="AF39" i="7"/>
  <c r="AF93" i="7" s="1"/>
  <c r="AE35" i="7"/>
  <c r="AF63" i="7"/>
  <c r="AF12" i="7"/>
  <c r="AF66" i="7" s="1"/>
  <c r="AE9" i="7"/>
  <c r="T89" i="7"/>
  <c r="T39" i="7"/>
  <c r="T93" i="7" s="1"/>
  <c r="S35" i="7"/>
  <c r="V104" i="7"/>
  <c r="V54" i="7"/>
  <c r="V108" i="7" s="1"/>
  <c r="U49" i="7"/>
  <c r="U103" i="7" s="1"/>
  <c r="AF104" i="7"/>
  <c r="AG50" i="7"/>
  <c r="AH50" i="7" s="1"/>
  <c r="AQ50" i="7" s="1"/>
  <c r="AG77" i="7"/>
  <c r="T105" i="7"/>
  <c r="AG89" i="7"/>
  <c r="AG39" i="7"/>
  <c r="AG93" i="7" s="1"/>
  <c r="AN50" i="7"/>
  <c r="G89" i="7"/>
  <c r="G39" i="7"/>
  <c r="G93" i="7" s="1"/>
  <c r="F35" i="7"/>
  <c r="T106" i="7"/>
  <c r="AN52" i="7"/>
  <c r="U51" i="7"/>
  <c r="AN51" i="7" s="1"/>
  <c r="AH23" i="7"/>
  <c r="AQ53" i="6"/>
  <c r="AQ51" i="6"/>
  <c r="AN10" i="6"/>
  <c r="AQ24" i="6"/>
  <c r="U78" i="6"/>
  <c r="T22" i="6"/>
  <c r="U25" i="6"/>
  <c r="U79" i="6" s="1"/>
  <c r="U76" i="6"/>
  <c r="AF92" i="6"/>
  <c r="AQ38" i="6"/>
  <c r="AG77" i="6"/>
  <c r="AG89" i="6"/>
  <c r="AG39" i="6"/>
  <c r="AG93" i="6" s="1"/>
  <c r="H89" i="6"/>
  <c r="H39" i="6"/>
  <c r="H93" i="6" s="1"/>
  <c r="I103" i="6"/>
  <c r="I54" i="6"/>
  <c r="I108" i="6" s="1"/>
  <c r="H49" i="6"/>
  <c r="AH23" i="6"/>
  <c r="AG104" i="6"/>
  <c r="U105" i="6"/>
  <c r="T49" i="6"/>
  <c r="AN51" i="6"/>
  <c r="U54" i="6"/>
  <c r="U108" i="6" s="1"/>
  <c r="G89" i="6"/>
  <c r="G39" i="6"/>
  <c r="G93" i="6" s="1"/>
  <c r="F35" i="6"/>
  <c r="AG91" i="6"/>
  <c r="AF35" i="6"/>
  <c r="AH50" i="6"/>
  <c r="I76" i="6"/>
  <c r="I25" i="6"/>
  <c r="I79" i="6" s="1"/>
  <c r="H22" i="6"/>
  <c r="AQ37" i="6"/>
  <c r="V90" i="6"/>
  <c r="V39" i="6"/>
  <c r="V93" i="6" s="1"/>
  <c r="U35" i="6"/>
  <c r="AN36" i="6"/>
  <c r="O54" i="10" l="1"/>
  <c r="AN54" i="10" s="1"/>
  <c r="O103" i="10"/>
  <c r="I108" i="10"/>
  <c r="H103" i="10"/>
  <c r="G49" i="10"/>
  <c r="H54" i="10"/>
  <c r="H108" i="10" s="1"/>
  <c r="AD63" i="6"/>
  <c r="Q93" i="10"/>
  <c r="R93" i="10"/>
  <c r="AE89" i="10"/>
  <c r="AD35" i="10"/>
  <c r="AC35" i="10" s="1"/>
  <c r="AC39" i="10" s="1"/>
  <c r="G76" i="10"/>
  <c r="G25" i="10"/>
  <c r="G79" i="10" s="1"/>
  <c r="F22" i="10"/>
  <c r="T108" i="10"/>
  <c r="F89" i="10"/>
  <c r="F93" i="10"/>
  <c r="E39" i="10"/>
  <c r="S76" i="10"/>
  <c r="S79" i="10"/>
  <c r="R22" i="10"/>
  <c r="AC76" i="10"/>
  <c r="AC25" i="10"/>
  <c r="AC79" i="10" s="1"/>
  <c r="AB22" i="10"/>
  <c r="AG108" i="10"/>
  <c r="AF52" i="7"/>
  <c r="AF106" i="7" s="1"/>
  <c r="S22" i="7"/>
  <c r="R22" i="7" s="1"/>
  <c r="T25" i="7"/>
  <c r="T79" i="7" s="1"/>
  <c r="H25" i="7"/>
  <c r="H79" i="7" s="1"/>
  <c r="G22" i="7"/>
  <c r="G76" i="7" s="1"/>
  <c r="AQ51" i="7"/>
  <c r="AF105" i="7"/>
  <c r="F49" i="7"/>
  <c r="F103" i="7" s="1"/>
  <c r="G103" i="7"/>
  <c r="AQ53" i="7"/>
  <c r="AE89" i="7"/>
  <c r="AE39" i="7"/>
  <c r="AE93" i="7" s="1"/>
  <c r="AD35" i="7"/>
  <c r="AH77" i="7"/>
  <c r="AH25" i="7"/>
  <c r="AH79" i="7" s="1"/>
  <c r="AG22" i="7"/>
  <c r="AQ23" i="7"/>
  <c r="AE63" i="7"/>
  <c r="AE12" i="7"/>
  <c r="AE66" i="7" s="1"/>
  <c r="AD9" i="7"/>
  <c r="U105" i="7"/>
  <c r="T49" i="7"/>
  <c r="U54" i="7"/>
  <c r="U108" i="7" s="1"/>
  <c r="AH104" i="7"/>
  <c r="AG49" i="7"/>
  <c r="AG103" i="7" s="1"/>
  <c r="AH54" i="7"/>
  <c r="AH108" i="7" s="1"/>
  <c r="F89" i="7"/>
  <c r="F39" i="7"/>
  <c r="F93" i="7" s="1"/>
  <c r="E35" i="7"/>
  <c r="AG104" i="7"/>
  <c r="S89" i="7"/>
  <c r="S39" i="7"/>
  <c r="S93" i="7" s="1"/>
  <c r="R35" i="7"/>
  <c r="T76" i="6"/>
  <c r="T25" i="6"/>
  <c r="T79" i="6" s="1"/>
  <c r="S22" i="6"/>
  <c r="AF89" i="6"/>
  <c r="AF39" i="6"/>
  <c r="AF93" i="6" s="1"/>
  <c r="AH77" i="6"/>
  <c r="AH25" i="6"/>
  <c r="AH79" i="6" s="1"/>
  <c r="AG22" i="6"/>
  <c r="AD66" i="6"/>
  <c r="AQ12" i="6"/>
  <c r="AQ23" i="6"/>
  <c r="H103" i="6"/>
  <c r="G49" i="6"/>
  <c r="H54" i="6"/>
  <c r="H108" i="6" s="1"/>
  <c r="U89" i="6"/>
  <c r="U39" i="6"/>
  <c r="U93" i="6" s="1"/>
  <c r="T35" i="6"/>
  <c r="AH54" i="6"/>
  <c r="AH108" i="6" s="1"/>
  <c r="AH104" i="6"/>
  <c r="AG49" i="6"/>
  <c r="F89" i="6"/>
  <c r="F39" i="6"/>
  <c r="F93" i="6" s="1"/>
  <c r="E35" i="6"/>
  <c r="H76" i="6"/>
  <c r="H25" i="6"/>
  <c r="H79" i="6" s="1"/>
  <c r="G22" i="6"/>
  <c r="AE35" i="6"/>
  <c r="T103" i="6"/>
  <c r="T54" i="6"/>
  <c r="T108" i="6" s="1"/>
  <c r="S49" i="6"/>
  <c r="AQ50" i="6"/>
  <c r="G103" i="10" l="1"/>
  <c r="F49" i="10"/>
  <c r="G54" i="10"/>
  <c r="G108" i="10" s="1"/>
  <c r="AD89" i="10"/>
  <c r="Q89" i="10"/>
  <c r="P89" i="10"/>
  <c r="AD39" i="10"/>
  <c r="AD93" i="10" s="1"/>
  <c r="S76" i="7"/>
  <c r="E89" i="10"/>
  <c r="S108" i="10"/>
  <c r="AC89" i="10"/>
  <c r="AC93" i="10"/>
  <c r="AB35" i="10"/>
  <c r="AB76" i="10"/>
  <c r="AB25" i="10"/>
  <c r="AB79" i="10" s="1"/>
  <c r="AA22" i="10"/>
  <c r="AQ52" i="7"/>
  <c r="AF108" i="10"/>
  <c r="R76" i="10"/>
  <c r="R79" i="10"/>
  <c r="Q22" i="10"/>
  <c r="F76" i="10"/>
  <c r="F25" i="10"/>
  <c r="F79" i="10" s="1"/>
  <c r="E22" i="10"/>
  <c r="S25" i="7"/>
  <c r="S79" i="7" s="1"/>
  <c r="G25" i="7"/>
  <c r="G79" i="7" s="1"/>
  <c r="F22" i="7"/>
  <c r="F25" i="7" s="1"/>
  <c r="F79" i="7" s="1"/>
  <c r="F54" i="7"/>
  <c r="F108" i="7" s="1"/>
  <c r="E49" i="7"/>
  <c r="E103" i="7" s="1"/>
  <c r="E89" i="7"/>
  <c r="E39" i="7"/>
  <c r="AG54" i="7"/>
  <c r="AG108" i="7" s="1"/>
  <c r="R76" i="7"/>
  <c r="R25" i="7"/>
  <c r="R79" i="7" s="1"/>
  <c r="Q22" i="7"/>
  <c r="AD89" i="7"/>
  <c r="AD39" i="7"/>
  <c r="AD93" i="7" s="1"/>
  <c r="AC35" i="7"/>
  <c r="R89" i="7"/>
  <c r="R39" i="7"/>
  <c r="R93" i="7" s="1"/>
  <c r="Q35" i="7"/>
  <c r="AF49" i="7"/>
  <c r="T103" i="7"/>
  <c r="T54" i="7"/>
  <c r="T108" i="7" s="1"/>
  <c r="S49" i="7"/>
  <c r="AD63" i="7"/>
  <c r="AD12" i="7"/>
  <c r="AG76" i="7"/>
  <c r="AG25" i="7"/>
  <c r="AG79" i="7" s="1"/>
  <c r="AF22" i="7"/>
  <c r="S25" i="6"/>
  <c r="S79" i="6" s="1"/>
  <c r="S76" i="6"/>
  <c r="R22" i="6"/>
  <c r="AE89" i="6"/>
  <c r="AE39" i="6"/>
  <c r="AE93" i="6" s="1"/>
  <c r="AD35" i="6"/>
  <c r="S103" i="6"/>
  <c r="R49" i="6"/>
  <c r="S54" i="6"/>
  <c r="S108" i="6" s="1"/>
  <c r="G76" i="6"/>
  <c r="G25" i="6"/>
  <c r="G79" i="6" s="1"/>
  <c r="F22" i="6"/>
  <c r="T89" i="6"/>
  <c r="T39" i="6"/>
  <c r="T93" i="6" s="1"/>
  <c r="S35" i="6"/>
  <c r="G103" i="6"/>
  <c r="G54" i="6"/>
  <c r="G108" i="6" s="1"/>
  <c r="F49" i="6"/>
  <c r="AG103" i="6"/>
  <c r="AG54" i="6"/>
  <c r="AG108" i="6" s="1"/>
  <c r="AF49" i="6"/>
  <c r="E89" i="6"/>
  <c r="E39" i="6"/>
  <c r="AG76" i="6"/>
  <c r="AG25" i="6"/>
  <c r="AG79" i="6" s="1"/>
  <c r="AF22" i="6"/>
  <c r="F103" i="10" l="1"/>
  <c r="E49" i="10"/>
  <c r="F54" i="10"/>
  <c r="P93" i="10"/>
  <c r="O35" i="10"/>
  <c r="O89" i="10" s="1"/>
  <c r="AA76" i="10"/>
  <c r="AA25" i="10"/>
  <c r="R108" i="10"/>
  <c r="E93" i="10"/>
  <c r="AK39" i="10"/>
  <c r="AB89" i="10"/>
  <c r="AB39" i="10"/>
  <c r="AB93" i="10" s="1"/>
  <c r="AA35" i="10"/>
  <c r="E76" i="10"/>
  <c r="E25" i="10"/>
  <c r="Q76" i="10"/>
  <c r="Q79" i="10"/>
  <c r="P22" i="10"/>
  <c r="AE108" i="10"/>
  <c r="F76" i="7"/>
  <c r="E22" i="7"/>
  <c r="E25" i="7" s="1"/>
  <c r="E54" i="7"/>
  <c r="E108" i="7" s="1"/>
  <c r="D49" i="7"/>
  <c r="C49" i="7" s="1"/>
  <c r="AD66" i="7"/>
  <c r="AQ12" i="7"/>
  <c r="AF76" i="7"/>
  <c r="AF25" i="7"/>
  <c r="AF79" i="7" s="1"/>
  <c r="AE22" i="7"/>
  <c r="Q89" i="7"/>
  <c r="Q39" i="7"/>
  <c r="Q93" i="7" s="1"/>
  <c r="P35" i="7"/>
  <c r="AF103" i="7"/>
  <c r="AF54" i="7"/>
  <c r="AF108" i="7" s="1"/>
  <c r="AE49" i="7"/>
  <c r="S103" i="7"/>
  <c r="S54" i="7"/>
  <c r="S108" i="7" s="1"/>
  <c r="R49" i="7"/>
  <c r="E93" i="7"/>
  <c r="AK39" i="7"/>
  <c r="AC89" i="7"/>
  <c r="AC39" i="7"/>
  <c r="AC93" i="7" s="1"/>
  <c r="AB35" i="7"/>
  <c r="Q76" i="7"/>
  <c r="Q25" i="7"/>
  <c r="Q79" i="7" s="1"/>
  <c r="P22" i="7"/>
  <c r="R76" i="6"/>
  <c r="Q22" i="6"/>
  <c r="R25" i="6"/>
  <c r="R79" i="6" s="1"/>
  <c r="F76" i="6"/>
  <c r="F25" i="6"/>
  <c r="F79" i="6" s="1"/>
  <c r="E22" i="6"/>
  <c r="R103" i="6"/>
  <c r="R54" i="6"/>
  <c r="R108" i="6" s="1"/>
  <c r="Q49" i="6"/>
  <c r="E93" i="6"/>
  <c r="AK39" i="6"/>
  <c r="S89" i="6"/>
  <c r="S39" i="6"/>
  <c r="S93" i="6" s="1"/>
  <c r="R35" i="6"/>
  <c r="AD39" i="6"/>
  <c r="AD93" i="6" s="1"/>
  <c r="AD89" i="6"/>
  <c r="AC35" i="6"/>
  <c r="AF76" i="6"/>
  <c r="AF25" i="6"/>
  <c r="AF79" i="6" s="1"/>
  <c r="AE22" i="6"/>
  <c r="F103" i="6"/>
  <c r="F54" i="6"/>
  <c r="F108" i="6" s="1"/>
  <c r="E49" i="6"/>
  <c r="AF103" i="6"/>
  <c r="AF54" i="6"/>
  <c r="AF108" i="6" s="1"/>
  <c r="AE49" i="6"/>
  <c r="F108" i="10" l="1"/>
  <c r="D49" i="10"/>
  <c r="E54" i="10"/>
  <c r="E108" i="10" s="1"/>
  <c r="E103" i="10"/>
  <c r="AN39" i="10"/>
  <c r="AA89" i="10"/>
  <c r="AA39" i="10"/>
  <c r="E79" i="10"/>
  <c r="AK25" i="10"/>
  <c r="AA79" i="10"/>
  <c r="AQ25" i="10"/>
  <c r="AD108" i="10"/>
  <c r="Q108" i="10"/>
  <c r="P76" i="10"/>
  <c r="E76" i="7"/>
  <c r="D103" i="7"/>
  <c r="D54" i="7"/>
  <c r="D108" i="7" s="1"/>
  <c r="E79" i="7"/>
  <c r="AK25" i="7"/>
  <c r="P89" i="7"/>
  <c r="P39" i="7"/>
  <c r="O35" i="7"/>
  <c r="O89" i="7" s="1"/>
  <c r="C103" i="7"/>
  <c r="C54" i="7"/>
  <c r="AB89" i="7"/>
  <c r="AB39" i="7"/>
  <c r="AB93" i="7" s="1"/>
  <c r="AA35" i="7"/>
  <c r="AE103" i="7"/>
  <c r="AD49" i="7"/>
  <c r="AE54" i="7"/>
  <c r="AE108" i="7" s="1"/>
  <c r="P76" i="7"/>
  <c r="P25" i="7"/>
  <c r="R103" i="7"/>
  <c r="R54" i="7"/>
  <c r="R108" i="7" s="1"/>
  <c r="Q49" i="7"/>
  <c r="AE76" i="7"/>
  <c r="AE25" i="7"/>
  <c r="AE79" i="7" s="1"/>
  <c r="AD22" i="7"/>
  <c r="P22" i="6"/>
  <c r="Q76" i="6"/>
  <c r="Q25" i="6"/>
  <c r="Q79" i="6" s="1"/>
  <c r="E103" i="6"/>
  <c r="E54" i="6"/>
  <c r="E108" i="6" s="1"/>
  <c r="D49" i="6"/>
  <c r="R89" i="6"/>
  <c r="R39" i="6"/>
  <c r="R93" i="6" s="1"/>
  <c r="Q35" i="6"/>
  <c r="E76" i="6"/>
  <c r="E25" i="6"/>
  <c r="AC89" i="6"/>
  <c r="AC39" i="6"/>
  <c r="AC93" i="6" s="1"/>
  <c r="AB35" i="6"/>
  <c r="Q103" i="6"/>
  <c r="Q54" i="6"/>
  <c r="Q108" i="6" s="1"/>
  <c r="P49" i="6"/>
  <c r="AE103" i="6"/>
  <c r="AE54" i="6"/>
  <c r="AE108" i="6" s="1"/>
  <c r="AD49" i="6"/>
  <c r="AE76" i="6"/>
  <c r="AE25" i="6"/>
  <c r="AE79" i="6" s="1"/>
  <c r="AD22" i="6"/>
  <c r="D103" i="10" l="1"/>
  <c r="C49" i="10"/>
  <c r="D54" i="10"/>
  <c r="D108" i="10" s="1"/>
  <c r="P108" i="10"/>
  <c r="AC108" i="10"/>
  <c r="P79" i="10"/>
  <c r="AA93" i="10"/>
  <c r="AQ39" i="10"/>
  <c r="AD103" i="7"/>
  <c r="AD54" i="7"/>
  <c r="AD108" i="7" s="1"/>
  <c r="AC49" i="7"/>
  <c r="P93" i="7"/>
  <c r="AN39" i="7"/>
  <c r="P79" i="7"/>
  <c r="AN25" i="7"/>
  <c r="AK54" i="7"/>
  <c r="C108" i="7"/>
  <c r="Q103" i="7"/>
  <c r="Q54" i="7"/>
  <c r="Q108" i="7" s="1"/>
  <c r="P49" i="7"/>
  <c r="AA89" i="7"/>
  <c r="AA39" i="7"/>
  <c r="AD76" i="7"/>
  <c r="AD25" i="7"/>
  <c r="AD79" i="7" s="1"/>
  <c r="AC22" i="7"/>
  <c r="P25" i="6"/>
  <c r="P76" i="6"/>
  <c r="AB89" i="6"/>
  <c r="AB39" i="6"/>
  <c r="AB93" i="6" s="1"/>
  <c r="AA35" i="6"/>
  <c r="P103" i="6"/>
  <c r="P54" i="6"/>
  <c r="P108" i="6" s="1"/>
  <c r="O49" i="6"/>
  <c r="E79" i="6"/>
  <c r="AK25" i="6"/>
  <c r="AD103" i="6"/>
  <c r="AD54" i="6"/>
  <c r="AD108" i="6" s="1"/>
  <c r="AC49" i="6"/>
  <c r="D103" i="6"/>
  <c r="C49" i="6"/>
  <c r="D54" i="6"/>
  <c r="D108" i="6" s="1"/>
  <c r="AD76" i="6"/>
  <c r="AD25" i="6"/>
  <c r="AD79" i="6" s="1"/>
  <c r="AC22" i="6"/>
  <c r="Q89" i="6"/>
  <c r="Q39" i="6"/>
  <c r="Q93" i="6" s="1"/>
  <c r="P35" i="6"/>
  <c r="C54" i="10" l="1"/>
  <c r="AK54" i="10" s="1"/>
  <c r="C103" i="10"/>
  <c r="O108" i="10"/>
  <c r="AB108" i="10"/>
  <c r="P103" i="7"/>
  <c r="P54" i="7"/>
  <c r="P108" i="7" s="1"/>
  <c r="O49" i="7"/>
  <c r="AC103" i="7"/>
  <c r="AB49" i="7"/>
  <c r="AC54" i="7"/>
  <c r="AC108" i="7" s="1"/>
  <c r="AA93" i="7"/>
  <c r="AQ39" i="7"/>
  <c r="AC76" i="7"/>
  <c r="AC25" i="7"/>
  <c r="AC79" i="7" s="1"/>
  <c r="AB22" i="7"/>
  <c r="AA22" i="7" s="1"/>
  <c r="AN25" i="6"/>
  <c r="P79" i="6"/>
  <c r="P89" i="6"/>
  <c r="P39" i="6"/>
  <c r="O35" i="6"/>
  <c r="O89" i="6" s="1"/>
  <c r="AC103" i="6"/>
  <c r="AC54" i="6"/>
  <c r="AC108" i="6" s="1"/>
  <c r="AB49" i="6"/>
  <c r="AA89" i="6"/>
  <c r="AA39" i="6"/>
  <c r="O103" i="6"/>
  <c r="O54" i="6"/>
  <c r="O108" i="6" s="1"/>
  <c r="N49" i="6"/>
  <c r="AC76" i="6"/>
  <c r="AC25" i="6"/>
  <c r="AC79" i="6" s="1"/>
  <c r="AB22" i="6"/>
  <c r="AA22" i="6" s="1"/>
  <c r="C103" i="6"/>
  <c r="C54" i="6"/>
  <c r="C108" i="10" l="1"/>
  <c r="AA108" i="10"/>
  <c r="AB76" i="7"/>
  <c r="AB25" i="7"/>
  <c r="O103" i="7"/>
  <c r="O54" i="7"/>
  <c r="O108" i="7" s="1"/>
  <c r="N49" i="7"/>
  <c r="AB103" i="7"/>
  <c r="AB54" i="7"/>
  <c r="AB108" i="7" s="1"/>
  <c r="AA49" i="7"/>
  <c r="C108" i="6"/>
  <c r="AK54" i="6"/>
  <c r="AA93" i="6"/>
  <c r="AQ39" i="6"/>
  <c r="N103" i="6"/>
  <c r="N54" i="6"/>
  <c r="AB76" i="6"/>
  <c r="AB25" i="6"/>
  <c r="AB103" i="6"/>
  <c r="AA49" i="6"/>
  <c r="AB54" i="6"/>
  <c r="AB108" i="6" s="1"/>
  <c r="P93" i="6"/>
  <c r="AN39" i="6"/>
  <c r="N108" i="10" l="1"/>
  <c r="Z108" i="10"/>
  <c r="AA103" i="7"/>
  <c r="AA54" i="7"/>
  <c r="AA108" i="7" s="1"/>
  <c r="Z49" i="7"/>
  <c r="AB79" i="7"/>
  <c r="N103" i="7"/>
  <c r="N54" i="7"/>
  <c r="AB79" i="6"/>
  <c r="AA103" i="6"/>
  <c r="AA54" i="6"/>
  <c r="AA108" i="6" s="1"/>
  <c r="Z49" i="6"/>
  <c r="N108" i="6"/>
  <c r="AN54" i="6"/>
  <c r="Y103" i="10" l="1"/>
  <c r="N108" i="7"/>
  <c r="AN54" i="7"/>
  <c r="Z103" i="7"/>
  <c r="Z54" i="7"/>
  <c r="Z108" i="7" s="1"/>
  <c r="Y49" i="7"/>
  <c r="AA25" i="7"/>
  <c r="AA76" i="7"/>
  <c r="AA76" i="6"/>
  <c r="AA25" i="6"/>
  <c r="Z103" i="6"/>
  <c r="Z54" i="6"/>
  <c r="Z108" i="6" s="1"/>
  <c r="Y49" i="6"/>
  <c r="Y108" i="10" l="1"/>
  <c r="AA79" i="7"/>
  <c r="AQ25" i="7"/>
  <c r="Y103" i="7"/>
  <c r="Y54" i="7"/>
  <c r="AA79" i="6"/>
  <c r="AQ25" i="6"/>
  <c r="Y103" i="6"/>
  <c r="Y54" i="6"/>
  <c r="Y108" i="7" l="1"/>
  <c r="AQ54" i="7"/>
  <c r="Y108" i="6"/>
  <c r="AQ54" i="6"/>
  <c r="AE64" i="10"/>
  <c r="AH12" i="10" l="1"/>
  <c r="AH66" i="10" s="1"/>
  <c r="AQ10" i="10"/>
  <c r="AH64" i="10"/>
  <c r="AG9" i="10"/>
  <c r="AG64" i="10"/>
  <c r="AG63" i="10" l="1"/>
  <c r="AF9" i="10"/>
  <c r="AF12" i="10" s="1"/>
  <c r="AG12" i="10"/>
  <c r="AG66" i="10" s="1"/>
  <c r="AF66" i="10" l="1"/>
  <c r="AF63" i="10"/>
  <c r="AE9" i="10"/>
  <c r="AE12" i="10" l="1"/>
  <c r="AE66" i="10" s="1"/>
  <c r="AE63" i="10"/>
  <c r="AD9" i="10"/>
  <c r="AD12" i="10" l="1"/>
  <c r="AC9" i="10"/>
  <c r="AD63" i="10"/>
  <c r="AC63" i="10" l="1"/>
  <c r="AC12" i="10"/>
  <c r="AQ12" i="10" s="1"/>
  <c r="AD66" i="10"/>
</calcChain>
</file>

<file path=xl/sharedStrings.xml><?xml version="1.0" encoding="utf-8"?>
<sst xmlns="http://schemas.openxmlformats.org/spreadsheetml/2006/main" count="133" uniqueCount="50">
  <si>
    <t>+</t>
  </si>
  <si>
    <t>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</si>
  <si>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</si>
  <si>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</si>
  <si>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</si>
  <si>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</si>
  <si>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</si>
  <si>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</si>
  <si>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</si>
  <si>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</si>
  <si>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</si>
  <si>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</si>
  <si>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</si>
  <si>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</si>
  <si>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X</t>
  </si>
  <si>
    <t>.</t>
  </si>
  <si>
    <t>version 1.1</t>
  </si>
  <si>
    <t>a</t>
  </si>
  <si>
    <t>Ce générateur d'opérations n'explique en rien la technique opératoire.</t>
  </si>
  <si>
    <t>b</t>
  </si>
  <si>
    <t>c</t>
  </si>
  <si>
    <t>Au démarrage de la feuille, une nouvelle série est automatiquement élaborée.</t>
  </si>
  <si>
    <t>d</t>
  </si>
  <si>
    <t>On peut générer une nouvelle série avec la touche "F9" du clavier sous EXCEL.</t>
  </si>
  <si>
    <t>e</t>
  </si>
  <si>
    <t xml:space="preserve">Chaque série d'opérations possède une correction. </t>
  </si>
  <si>
    <t>f</t>
  </si>
  <si>
    <t>logiciel gratuit pour créer des pdf</t>
  </si>
  <si>
    <t>g</t>
  </si>
  <si>
    <t>h</t>
  </si>
  <si>
    <t>_-* # ##0,0_-;-* # ##0,0_-;_-* "-"??_-;_-@_-</t>
  </si>
  <si>
    <t>TEXTE(ALEA.ENTRE.BORNES(1000;9999)/10;"##,0")</t>
  </si>
  <si>
    <t>format perso
affiche 0 après virgule</t>
  </si>
  <si>
    <t>0;-0;;@</t>
  </si>
  <si>
    <t>masquer zero en début de nombre</t>
  </si>
  <si>
    <t>utiliser CNUM avec ce format</t>
  </si>
  <si>
    <t>_-* # ##0,0_-          ;        -* # ##0,0_-           ;                _-* "-"??_-                ;           _-@_-</t>
  </si>
  <si>
    <t>1 modifier génération nombre AJ33 et AJ34</t>
  </si>
  <si>
    <t>2 modifier formules multiplication</t>
  </si>
  <si>
    <t>3 passer AJ36 format standard</t>
  </si>
  <si>
    <t>4 corriger formules AJ36 à AJ38</t>
  </si>
  <si>
    <t>Cependant, il offre un guide visuel pour organiser l'algorithme.</t>
  </si>
  <si>
    <t>i</t>
  </si>
  <si>
    <t>Si des caractères "dièse" # apparaissent, vous pouvez jouer avec le zoom de la page afin qu'ils disparaissent et révèlent le chiffre qui ne pouvait s'afficher.</t>
  </si>
  <si>
    <r>
      <t xml:space="preserve">Ce </t>
    </r>
    <r>
      <rPr>
        <b/>
        <sz val="14"/>
        <color theme="1"/>
        <rFont val="Calibri"/>
        <family val="2"/>
        <scheme val="minor"/>
      </rPr>
      <t>pdf</t>
    </r>
    <r>
      <rPr>
        <sz val="14"/>
        <color theme="1"/>
        <rFont val="Calibri"/>
        <family val="2"/>
        <scheme val="minor"/>
      </rPr>
      <t xml:space="preserve"> me sert ensuite à lancer l'impression papier.</t>
    </r>
  </si>
  <si>
    <t>j</t>
  </si>
  <si>
    <t>Vous constatez des erreurs? Merci de me les signaler.</t>
  </si>
  <si>
    <t>scalpa@scalpa.info</t>
  </si>
  <si>
    <r>
      <t xml:space="preserve">Personnellement, j'imprime ma série au format </t>
    </r>
    <r>
      <rPr>
        <b/>
        <sz val="14"/>
        <color theme="1"/>
        <rFont val="Calibri"/>
        <family val="2"/>
        <scheme val="minor"/>
      </rPr>
      <t>pdf</t>
    </r>
    <r>
      <rPr>
        <sz val="14"/>
        <color theme="1"/>
        <rFont val="Calibri"/>
        <family val="2"/>
        <scheme val="minor"/>
      </rPr>
      <t xml:space="preserve"> dans un premier temps afin de pouvoir m'en servir comme support visuel pour les corrections, les explications, à l'aide du vidéo projecteur.</t>
    </r>
  </si>
  <si>
    <t>Vous devrez peut-être faire des ajustements des marges afin d'obtenir 2 pages seulement à l'impression.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</si>
</sst>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;\-0;;@"/>
    <numFmt numFmtId="166" formatCode="#,##0.0_ ;\-#,##0.0\ "/>
    <numFmt numFmtId="167" formatCode=";;#;"/>
    <numFmt numFmtId="168" formatCode="0.0"/>
    <numFmt numFmtId="169" formatCode="#;\-#;;@"/>
    <numFmt numFmtId="170" formatCode="0.000"/>
    <numFmt numFmtId="171" formatCode="_-* #,##0.0000_-;\-* #,##0.00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8" tint="0.79998168889431442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14"/>
      <color theme="7" tint="0.79998168889431442"/>
      <name val="Calibri"/>
      <family val="2"/>
      <scheme val="minor"/>
    </font>
    <font>
      <sz val="8"/>
      <color theme="7" tint="0.79998168889431442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sz val="14"/>
      <color theme="9" tint="0.79998168889431442"/>
      <name val="Calibri"/>
      <family val="2"/>
      <scheme val="minor"/>
    </font>
    <font>
      <sz val="8"/>
      <color theme="5" tint="0.79998168889431442"/>
      <name val="Calibri"/>
      <family val="2"/>
      <scheme val="minor"/>
    </font>
    <font>
      <sz val="14"/>
      <color theme="5" tint="0.79998168889431442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7" tint="0.79998168889431442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9" tint="0.79998168889431442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07">
    <xf numFmtId="0" fontId="0" fillId="0" borderId="0" xfId="0"/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left" vertical="center"/>
    </xf>
    <xf numFmtId="0" fontId="3" fillId="0" borderId="0" xfId="0" applyFont="1"/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1" applyNumberFormat="1" applyFont="1"/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4" fontId="3" fillId="0" borderId="2" xfId="1" applyNumberFormat="1" applyFont="1" applyBorder="1"/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164" fontId="3" fillId="0" borderId="0" xfId="1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164" fontId="3" fillId="0" borderId="2" xfId="1" applyNumberFormat="1" applyFont="1" applyFill="1" applyBorder="1"/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164" fontId="3" fillId="0" borderId="0" xfId="1" applyNumberFormat="1" applyFont="1" applyFill="1" applyBorder="1"/>
    <xf numFmtId="164" fontId="3" fillId="0" borderId="0" xfId="0" applyNumberFormat="1" applyFont="1"/>
    <xf numFmtId="43" fontId="3" fillId="0" borderId="0" xfId="1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 vertical="center"/>
    </xf>
    <xf numFmtId="164" fontId="3" fillId="0" borderId="2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left" vertical="center"/>
    </xf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/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NumberFormat="1" applyFont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/>
    <xf numFmtId="165" fontId="2" fillId="0" borderId="0" xfId="0" applyNumberFormat="1" applyFont="1"/>
    <xf numFmtId="165" fontId="9" fillId="2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0" fontId="3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165" fontId="11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right" vertical="center"/>
    </xf>
    <xf numFmtId="165" fontId="12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left" vertical="center"/>
    </xf>
    <xf numFmtId="165" fontId="14" fillId="5" borderId="0" xfId="0" applyNumberFormat="1" applyFont="1" applyFill="1" applyAlignment="1">
      <alignment horizontal="center" vertical="center"/>
    </xf>
    <xf numFmtId="165" fontId="16" fillId="0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left" vertical="center"/>
    </xf>
    <xf numFmtId="165" fontId="16" fillId="0" borderId="0" xfId="0" applyNumberFormat="1" applyFont="1" applyFill="1"/>
    <xf numFmtId="165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7" fillId="0" borderId="1" xfId="0" applyNumberFormat="1" applyFont="1" applyBorder="1" applyAlignment="1">
      <alignment horizontal="right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righ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0" xfId="0" applyNumberFormat="1" applyFont="1"/>
    <xf numFmtId="165" fontId="17" fillId="0" borderId="1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right" vertical="center"/>
    </xf>
    <xf numFmtId="165" fontId="10" fillId="3" borderId="4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vertical="center"/>
    </xf>
    <xf numFmtId="165" fontId="10" fillId="3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10" fillId="3" borderId="4" xfId="0" applyNumberFormat="1" applyFont="1" applyFill="1" applyBorder="1" applyAlignment="1">
      <alignment horizontal="left"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3" fillId="4" borderId="4" xfId="0" applyNumberFormat="1" applyFont="1" applyFill="1" applyBorder="1" applyAlignment="1">
      <alignment horizontal="left" vertical="center"/>
    </xf>
    <xf numFmtId="0" fontId="13" fillId="4" borderId="4" xfId="0" applyNumberFormat="1" applyFont="1" applyFill="1" applyBorder="1" applyAlignment="1">
      <alignment horizontal="right" vertical="center"/>
    </xf>
    <xf numFmtId="0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right" vertical="center"/>
    </xf>
    <xf numFmtId="165" fontId="13" fillId="4" borderId="4" xfId="0" applyNumberFormat="1" applyFont="1" applyFill="1" applyBorder="1" applyAlignment="1">
      <alignment horizontal="left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left" vertical="center"/>
    </xf>
    <xf numFmtId="0" fontId="15" fillId="5" borderId="4" xfId="0" applyNumberFormat="1" applyFont="1" applyFill="1" applyBorder="1" applyAlignment="1">
      <alignment horizontal="right" vertical="center"/>
    </xf>
    <xf numFmtId="165" fontId="15" fillId="5" borderId="4" xfId="0" applyNumberFormat="1" applyFont="1" applyFill="1" applyBorder="1" applyAlignment="1">
      <alignment horizontal="center" vertical="center"/>
    </xf>
    <xf numFmtId="165" fontId="15" fillId="5" borderId="4" xfId="0" applyNumberFormat="1" applyFont="1" applyFill="1" applyBorder="1" applyAlignment="1">
      <alignment horizontal="right" vertical="center"/>
    </xf>
    <xf numFmtId="165" fontId="15" fillId="5" borderId="4" xfId="0" applyNumberFormat="1" applyFont="1" applyFill="1" applyBorder="1" applyAlignment="1">
      <alignment horizontal="left" vertical="center"/>
    </xf>
    <xf numFmtId="0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18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/>
    <xf numFmtId="0" fontId="19" fillId="0" borderId="0" xfId="0" applyNumberFormat="1" applyFont="1" applyAlignment="1">
      <alignment horizontal="right" vertic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/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right"/>
    </xf>
    <xf numFmtId="0" fontId="21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0" xfId="0" applyNumberFormat="1" applyFont="1" applyBorder="1"/>
    <xf numFmtId="165" fontId="18" fillId="0" borderId="1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64" fontId="18" fillId="0" borderId="0" xfId="1" applyNumberFormat="1" applyFont="1"/>
    <xf numFmtId="164" fontId="18" fillId="0" borderId="2" xfId="1" applyNumberFormat="1" applyFont="1" applyBorder="1"/>
    <xf numFmtId="0" fontId="18" fillId="0" borderId="0" xfId="0" applyFont="1" applyFill="1" applyAlignment="1">
      <alignment horizontal="center" vertical="center"/>
    </xf>
    <xf numFmtId="164" fontId="18" fillId="0" borderId="0" xfId="1" applyNumberFormat="1" applyFont="1" applyFill="1"/>
    <xf numFmtId="0" fontId="18" fillId="0" borderId="0" xfId="0" applyFont="1" applyFill="1"/>
    <xf numFmtId="164" fontId="18" fillId="0" borderId="2" xfId="1" applyNumberFormat="1" applyFont="1" applyFill="1" applyBorder="1"/>
    <xf numFmtId="165" fontId="18" fillId="0" borderId="0" xfId="0" applyNumberFormat="1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right" vertical="center"/>
    </xf>
    <xf numFmtId="164" fontId="18" fillId="0" borderId="0" xfId="1" applyNumberFormat="1" applyFont="1" applyFill="1" applyBorder="1"/>
    <xf numFmtId="164" fontId="18" fillId="0" borderId="0" xfId="0" applyNumberFormat="1" applyFont="1"/>
    <xf numFmtId="43" fontId="18" fillId="0" borderId="0" xfId="1" applyFont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164" fontId="18" fillId="0" borderId="2" xfId="0" applyNumberFormat="1" applyFont="1" applyFill="1" applyBorder="1"/>
    <xf numFmtId="165" fontId="22" fillId="3" borderId="0" xfId="0" applyNumberFormat="1" applyFont="1" applyFill="1" applyAlignment="1">
      <alignment horizontal="center" vertical="center"/>
    </xf>
    <xf numFmtId="165" fontId="23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left" vertical="center"/>
    </xf>
    <xf numFmtId="0" fontId="18" fillId="3" borderId="0" xfId="0" applyNumberFormat="1" applyFont="1" applyFill="1" applyAlignment="1">
      <alignment horizontal="center" vertical="center"/>
    </xf>
    <xf numFmtId="165" fontId="23" fillId="2" borderId="0" xfId="0" applyNumberFormat="1" applyFont="1" applyFill="1" applyAlignment="1">
      <alignment horizontal="left" vertical="center"/>
    </xf>
    <xf numFmtId="0" fontId="23" fillId="2" borderId="0" xfId="0" applyNumberFormat="1" applyFont="1" applyFill="1" applyAlignment="1">
      <alignment vertical="center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/>
    </xf>
    <xf numFmtId="0" fontId="23" fillId="2" borderId="0" xfId="0" applyNumberFormat="1" applyFont="1" applyFill="1" applyAlignment="1">
      <alignment horizontal="right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right" vertical="center"/>
    </xf>
    <xf numFmtId="0" fontId="22" fillId="3" borderId="0" xfId="0" applyNumberFormat="1" applyFont="1" applyFill="1" applyBorder="1" applyAlignment="1">
      <alignment horizontal="left" vertical="center"/>
    </xf>
    <xf numFmtId="0" fontId="22" fillId="3" borderId="0" xfId="0" applyNumberFormat="1" applyFont="1" applyFill="1" applyBorder="1" applyAlignment="1">
      <alignment horizontal="right" vertical="center"/>
    </xf>
    <xf numFmtId="0" fontId="22" fillId="3" borderId="0" xfId="0" applyNumberFormat="1" applyFont="1" applyFill="1" applyAlignment="1">
      <alignment horizontal="center" vertical="center"/>
    </xf>
    <xf numFmtId="0" fontId="22" fillId="3" borderId="0" xfId="0" applyNumberFormat="1" applyFont="1" applyFill="1" applyAlignment="1">
      <alignment horizontal="left" vertical="center"/>
    </xf>
    <xf numFmtId="0" fontId="24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/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right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165" fontId="23" fillId="2" borderId="0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right" vertical="center"/>
    </xf>
    <xf numFmtId="165" fontId="23" fillId="2" borderId="0" xfId="0" applyNumberFormat="1" applyFont="1" applyFill="1" applyBorder="1" applyAlignment="1">
      <alignment horizontal="left" vertical="center"/>
    </xf>
    <xf numFmtId="165" fontId="22" fillId="3" borderId="0" xfId="0" applyNumberFormat="1" applyFont="1" applyFill="1" applyBorder="1" applyAlignment="1">
      <alignment horizontal="right" vertical="center"/>
    </xf>
    <xf numFmtId="0" fontId="22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left" vertical="center"/>
    </xf>
    <xf numFmtId="165" fontId="22" fillId="3" borderId="0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1" xfId="0" applyNumberFormat="1" applyFont="1" applyBorder="1" applyAlignment="1">
      <alignment horizontal="left" vertical="center"/>
    </xf>
    <xf numFmtId="0" fontId="18" fillId="4" borderId="0" xfId="0" applyNumberFormat="1" applyFont="1" applyFill="1" applyAlignment="1">
      <alignment horizontal="right" vertical="center"/>
    </xf>
    <xf numFmtId="165" fontId="25" fillId="4" borderId="0" xfId="0" applyNumberFormat="1" applyFont="1" applyFill="1" applyBorder="1" applyAlignment="1">
      <alignment horizontal="right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left" vertical="center"/>
    </xf>
    <xf numFmtId="0" fontId="25" fillId="4" borderId="0" xfId="0" applyNumberFormat="1" applyFont="1" applyFill="1" applyAlignment="1">
      <alignment horizontal="right" vertical="center"/>
    </xf>
    <xf numFmtId="0" fontId="25" fillId="4" borderId="0" xfId="0" applyNumberFormat="1" applyFont="1" applyFill="1" applyAlignment="1">
      <alignment horizontal="center" vertical="center"/>
    </xf>
    <xf numFmtId="0" fontId="25" fillId="4" borderId="0" xfId="0" applyNumberFormat="1" applyFont="1" applyFill="1" applyAlignment="1">
      <alignment horizontal="left" vertical="center"/>
    </xf>
    <xf numFmtId="165" fontId="25" fillId="4" borderId="0" xfId="0" applyNumberFormat="1" applyFont="1" applyFill="1" applyBorder="1" applyAlignment="1">
      <alignment horizontal="left" vertical="center"/>
    </xf>
    <xf numFmtId="0" fontId="25" fillId="4" borderId="0" xfId="0" applyNumberFormat="1" applyFont="1" applyFill="1" applyBorder="1" applyAlignment="1">
      <alignment horizontal="right"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18" fillId="5" borderId="0" xfId="0" applyNumberFormat="1" applyFont="1" applyFill="1" applyAlignment="1">
      <alignment horizontal="left" vertical="center"/>
    </xf>
    <xf numFmtId="165" fontId="26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Border="1" applyAlignment="1">
      <alignment horizontal="righ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Alignment="1">
      <alignment horizontal="left" vertical="center"/>
    </xf>
    <xf numFmtId="0" fontId="26" fillId="5" borderId="0" xfId="0" applyNumberFormat="1" applyFont="1" applyFill="1" applyAlignment="1">
      <alignment horizontal="right" vertical="center"/>
    </xf>
    <xf numFmtId="165" fontId="26" fillId="5" borderId="0" xfId="0" applyNumberFormat="1" applyFont="1" applyFill="1" applyBorder="1" applyAlignment="1">
      <alignment horizontal="right" vertical="center"/>
    </xf>
    <xf numFmtId="0" fontId="26" fillId="5" borderId="0" xfId="0" applyNumberFormat="1" applyFont="1" applyFill="1" applyBorder="1" applyAlignment="1">
      <alignment horizontal="center" vertical="center"/>
    </xf>
    <xf numFmtId="165" fontId="26" fillId="5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2" applyNumberFormat="1" applyAlignment="1">
      <alignment horizontal="left" vertical="center"/>
    </xf>
    <xf numFmtId="0" fontId="2" fillId="7" borderId="0" xfId="0" applyNumberFormat="1" applyFont="1" applyFill="1" applyAlignment="1">
      <alignment horizontal="right" vertical="center"/>
    </xf>
    <xf numFmtId="0" fontId="2" fillId="7" borderId="0" xfId="0" applyNumberFormat="1" applyFont="1" applyFill="1" applyAlignment="1">
      <alignment horizontal="center" vertical="center"/>
    </xf>
    <xf numFmtId="0" fontId="2" fillId="7" borderId="0" xfId="0" applyNumberFormat="1" applyFont="1" applyFill="1" applyAlignment="1">
      <alignment horizontal="left" vertical="center"/>
    </xf>
    <xf numFmtId="0" fontId="3" fillId="7" borderId="0" xfId="0" applyNumberFormat="1" applyFont="1" applyFill="1" applyAlignment="1">
      <alignment horizontal="right" vertical="center"/>
    </xf>
    <xf numFmtId="0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left" vertical="center"/>
    </xf>
    <xf numFmtId="0" fontId="2" fillId="7" borderId="0" xfId="0" applyNumberFormat="1" applyFont="1" applyFill="1" applyAlignment="1">
      <alignment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1" borderId="6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11" borderId="5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2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7" fillId="0" borderId="0" xfId="2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166" fontId="3" fillId="0" borderId="0" xfId="1" applyNumberFormat="1" applyFont="1" applyFill="1"/>
    <xf numFmtId="167" fontId="2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right"/>
    </xf>
    <xf numFmtId="168" fontId="3" fillId="0" borderId="0" xfId="1" applyNumberFormat="1" applyFont="1" applyFill="1"/>
    <xf numFmtId="43" fontId="3" fillId="0" borderId="0" xfId="1" applyNumberFormat="1" applyFont="1"/>
    <xf numFmtId="0" fontId="3" fillId="0" borderId="2" xfId="1" applyNumberFormat="1" applyFont="1" applyBorder="1" applyAlignment="1">
      <alignment horizontal="right"/>
    </xf>
    <xf numFmtId="0" fontId="3" fillId="0" borderId="0" xfId="1" applyNumberFormat="1" applyFont="1" applyFill="1"/>
    <xf numFmtId="0" fontId="3" fillId="0" borderId="2" xfId="1" applyNumberFormat="1" applyFont="1" applyFill="1" applyBorder="1"/>
    <xf numFmtId="43" fontId="3" fillId="0" borderId="0" xfId="1" applyFont="1"/>
    <xf numFmtId="165" fontId="3" fillId="0" borderId="0" xfId="0" applyNumberFormat="1" applyFont="1" applyFill="1"/>
    <xf numFmtId="2" fontId="3" fillId="0" borderId="0" xfId="1" applyNumberFormat="1" applyFont="1" applyFill="1"/>
    <xf numFmtId="170" fontId="3" fillId="0" borderId="0" xfId="1" applyNumberFormat="1" applyFont="1" applyFill="1"/>
    <xf numFmtId="164" fontId="3" fillId="0" borderId="0" xfId="1" applyNumberFormat="1" applyFont="1" applyBorder="1"/>
    <xf numFmtId="171" fontId="3" fillId="0" borderId="0" xfId="1" applyNumberFormat="1" applyFont="1"/>
    <xf numFmtId="0" fontId="4" fillId="0" borderId="0" xfId="0" applyNumberFormat="1" applyFont="1" applyFill="1" applyBorder="1" applyAlignment="1">
      <alignment horizontal="center" vertical="center"/>
    </xf>
    <xf numFmtId="171" fontId="3" fillId="0" borderId="0" xfId="1" applyNumberFormat="1" applyFont="1" applyFill="1"/>
    <xf numFmtId="0" fontId="17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1" applyNumberFormat="1" applyFont="1" applyFill="1" applyBorder="1"/>
    <xf numFmtId="0" fontId="18" fillId="0" borderId="0" xfId="0" applyNumberFormat="1" applyFont="1" applyAlignment="1">
      <alignment horizontal="center"/>
    </xf>
    <xf numFmtId="165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7" borderId="0" xfId="0" applyNumberFormat="1" applyFont="1" applyFill="1" applyAlignment="1">
      <alignment horizontal="center"/>
    </xf>
    <xf numFmtId="2" fontId="2" fillId="7" borderId="3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65" fontId="3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0" fontId="27" fillId="0" borderId="0" xfId="2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5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calpa@scalpa.info" TargetMode="External"/><Relationship Id="rId1" Type="http://schemas.openxmlformats.org/officeDocument/2006/relationships/hyperlink" Target="https://sourceforge.net/projects/pdfcreator/fi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alpa.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alpa.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alpa.inf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500C-4ACA-43AB-B537-70AD6D62EDBE}">
  <dimension ref="A1:C21"/>
  <sheetViews>
    <sheetView tabSelected="1" workbookViewId="0">
      <selection activeCell="B10" sqref="B10"/>
    </sheetView>
  </sheetViews>
  <sheetFormatPr baseColWidth="10" defaultRowHeight="15" x14ac:dyDescent="0.25"/>
  <cols>
    <col min="1" max="1" width="12.7109375" style="406" bestFit="1" customWidth="1"/>
    <col min="2" max="2" width="212" customWidth="1"/>
    <col min="3" max="3" width="34.28515625" customWidth="1"/>
  </cols>
  <sheetData>
    <row r="1" spans="1:3" ht="37.5" x14ac:dyDescent="0.25">
      <c r="A1" s="405" t="s">
        <v>16</v>
      </c>
      <c r="B1" s="336">
        <v>44349</v>
      </c>
      <c r="C1" s="337"/>
    </row>
    <row r="2" spans="1:3" ht="18.95" customHeight="1" x14ac:dyDescent="0.25">
      <c r="A2" s="405" t="s">
        <v>17</v>
      </c>
      <c r="B2" s="337" t="s">
        <v>18</v>
      </c>
      <c r="C2" s="337"/>
    </row>
    <row r="3" spans="1:3" ht="18.95" customHeight="1" x14ac:dyDescent="0.25">
      <c r="A3" s="405" t="s">
        <v>19</v>
      </c>
      <c r="B3" s="337" t="s">
        <v>41</v>
      </c>
      <c r="C3" s="337"/>
    </row>
    <row r="4" spans="1:3" ht="18.95" customHeight="1" x14ac:dyDescent="0.25">
      <c r="A4" s="405" t="s">
        <v>20</v>
      </c>
      <c r="B4" s="337" t="s">
        <v>21</v>
      </c>
      <c r="C4" s="337"/>
    </row>
    <row r="5" spans="1:3" ht="18.95" customHeight="1" x14ac:dyDescent="0.25">
      <c r="A5" s="405" t="s">
        <v>22</v>
      </c>
      <c r="B5" s="337" t="s">
        <v>23</v>
      </c>
      <c r="C5" s="337"/>
    </row>
    <row r="6" spans="1:3" ht="18.95" customHeight="1" x14ac:dyDescent="0.25">
      <c r="A6" s="405" t="s">
        <v>24</v>
      </c>
      <c r="B6" s="337" t="s">
        <v>25</v>
      </c>
      <c r="C6" s="337"/>
    </row>
    <row r="7" spans="1:3" ht="18.95" customHeight="1" x14ac:dyDescent="0.25">
      <c r="A7" s="405" t="s">
        <v>26</v>
      </c>
      <c r="B7" s="337" t="s">
        <v>48</v>
      </c>
      <c r="C7" s="338" t="s">
        <v>27</v>
      </c>
    </row>
    <row r="8" spans="1:3" ht="18.95" customHeight="1" x14ac:dyDescent="0.25">
      <c r="A8" s="405" t="s">
        <v>28</v>
      </c>
      <c r="B8" s="337" t="s">
        <v>44</v>
      </c>
      <c r="C8" s="337"/>
    </row>
    <row r="9" spans="1:3" ht="18.95" customHeight="1" x14ac:dyDescent="0.25">
      <c r="A9" s="405" t="s">
        <v>29</v>
      </c>
      <c r="B9" s="337" t="s">
        <v>49</v>
      </c>
      <c r="C9" s="337"/>
    </row>
    <row r="10" spans="1:3" ht="18.95" customHeight="1" x14ac:dyDescent="0.25">
      <c r="A10" s="405" t="s">
        <v>42</v>
      </c>
      <c r="B10" s="337" t="s">
        <v>43</v>
      </c>
      <c r="C10" s="337"/>
    </row>
    <row r="11" spans="1:3" ht="18.95" customHeight="1" x14ac:dyDescent="0.25">
      <c r="A11" s="405" t="s">
        <v>45</v>
      </c>
      <c r="B11" s="337" t="s">
        <v>46</v>
      </c>
      <c r="C11" s="338" t="s">
        <v>47</v>
      </c>
    </row>
    <row r="12" spans="1:3" ht="18.95" customHeight="1" x14ac:dyDescent="0.25">
      <c r="A12" s="405"/>
      <c r="B12" s="337"/>
      <c r="C12" s="337"/>
    </row>
    <row r="13" spans="1:3" ht="18.95" customHeight="1" x14ac:dyDescent="0.25"/>
    <row r="14" spans="1:3" ht="18.95" customHeight="1" x14ac:dyDescent="0.25"/>
    <row r="15" spans="1:3" ht="18.95" customHeight="1" x14ac:dyDescent="0.25"/>
    <row r="16" spans="1:3" ht="18.95" customHeight="1" x14ac:dyDescent="0.25"/>
    <row r="17" ht="18.95" customHeight="1" x14ac:dyDescent="0.25"/>
    <row r="18" ht="18.95" customHeight="1" x14ac:dyDescent="0.25"/>
    <row r="19" ht="18.95" customHeight="1" x14ac:dyDescent="0.25"/>
    <row r="20" ht="18.95" customHeight="1" x14ac:dyDescent="0.25"/>
    <row r="21" ht="18.95" customHeight="1" x14ac:dyDescent="0.25"/>
  </sheetData>
  <sheetProtection algorithmName="SHA-512" hashValue="HnjwmkChGF9Bn9KI4xcM4+oQEpFjdQA62FuHrbbUx0XmdWy5PP2DqEpz9nZXiUvmWcvAoa8xA8vlFtACwvYjLA==" saltValue="N6s4A9ZtjCLG5UtQ4I03Sg==" spinCount="100000" sheet="1" objects="1" scenarios="1"/>
  <hyperlinks>
    <hyperlink ref="C7" r:id="rId1" xr:uid="{4244A3D6-4BA0-4B7A-B0CF-C4B5DD065E4E}"/>
    <hyperlink ref="C11" r:id="rId2" xr:uid="{D7EE0A71-4170-426C-89C5-22FF31C58A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109"/>
  <sheetViews>
    <sheetView zoomScale="130" zoomScaleNormal="130" zoomScaleSheetLayoutView="115" workbookViewId="0">
      <selection activeCell="AI13" sqref="AI1:AS1048576"/>
    </sheetView>
  </sheetViews>
  <sheetFormatPr baseColWidth="10" defaultColWidth="11.5703125" defaultRowHeight="15.75" x14ac:dyDescent="0.25"/>
  <cols>
    <col min="1" max="1" width="1.85546875" style="210" customWidth="1"/>
    <col min="2" max="2" width="2.28515625" style="168" customWidth="1"/>
    <col min="3" max="3" width="2.28515625" style="169" customWidth="1"/>
    <col min="4" max="4" width="2.28515625" style="167" customWidth="1"/>
    <col min="5" max="5" width="2.28515625" style="168" customWidth="1"/>
    <col min="6" max="6" width="2.28515625" style="169" customWidth="1"/>
    <col min="7" max="7" width="2.28515625" style="167" customWidth="1"/>
    <col min="8" max="8" width="2.28515625" style="168" customWidth="1"/>
    <col min="9" max="9" width="2.28515625" style="169" customWidth="1"/>
    <col min="10" max="10" width="2.28515625" style="167" customWidth="1"/>
    <col min="11" max="11" width="5.7109375" style="170" customWidth="1"/>
    <col min="12" max="12" width="2.28515625" style="170" customWidth="1"/>
    <col min="13" max="13" width="2.28515625" style="167" customWidth="1"/>
    <col min="14" max="14" width="2.28515625" style="168" customWidth="1"/>
    <col min="15" max="15" width="2.28515625" style="169" customWidth="1"/>
    <col min="16" max="16" width="2.28515625" style="167" customWidth="1"/>
    <col min="17" max="17" width="2.28515625" style="168" customWidth="1"/>
    <col min="18" max="18" width="2.28515625" style="169" customWidth="1"/>
    <col min="19" max="19" width="2.28515625" style="167" customWidth="1"/>
    <col min="20" max="20" width="2.28515625" style="168" customWidth="1"/>
    <col min="21" max="21" width="2.28515625" style="169" customWidth="1"/>
    <col min="22" max="22" width="2.28515625" style="167" customWidth="1"/>
    <col min="23" max="23" width="5.7109375" style="170" customWidth="1"/>
    <col min="24" max="24" width="2.28515625" style="170" customWidth="1"/>
    <col min="25" max="25" width="2.28515625" style="167" customWidth="1"/>
    <col min="26" max="26" width="2.28515625" style="168" customWidth="1"/>
    <col min="27" max="27" width="2.28515625" style="169" customWidth="1"/>
    <col min="28" max="28" width="2.28515625" style="167" customWidth="1"/>
    <col min="29" max="29" width="2.28515625" style="168" customWidth="1"/>
    <col min="30" max="30" width="2.28515625" style="169" customWidth="1"/>
    <col min="31" max="31" width="2.28515625" style="167" customWidth="1"/>
    <col min="32" max="32" width="2.28515625" style="168" customWidth="1"/>
    <col min="33" max="33" width="2.28515625" style="169" customWidth="1"/>
    <col min="34" max="34" width="2.28515625" style="171" customWidth="1"/>
    <col min="35" max="35" width="2.28515625" style="209" hidden="1" customWidth="1"/>
    <col min="36" max="37" width="13.140625" style="210" hidden="1" customWidth="1"/>
    <col min="38" max="38" width="2.28515625" style="209" hidden="1" customWidth="1"/>
    <col min="39" max="40" width="14.28515625" style="210" hidden="1" customWidth="1"/>
    <col min="41" max="41" width="2.7109375" style="209" hidden="1" customWidth="1"/>
    <col min="42" max="43" width="16.140625" style="210" hidden="1" customWidth="1"/>
    <col min="44" max="44" width="0" style="210" hidden="1" customWidth="1"/>
    <col min="45" max="45" width="11.5703125" style="210" hidden="1" customWidth="1"/>
    <col min="46" max="16384" width="11.5703125" style="210"/>
  </cols>
  <sheetData>
    <row r="1" spans="2:45" ht="18" customHeight="1" x14ac:dyDescent="0.25">
      <c r="B1" s="364" t="str">
        <f ca="1">CONCATENATE("CORRECTION FICHE ",$AS$1)</f>
        <v>CORRECTION FICHE 140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S1" s="210">
        <f ca="1">RANDBETWEEN(100,900)</f>
        <v>140</v>
      </c>
    </row>
    <row r="2" spans="2:45" s="82" customFormat="1" ht="8.1" customHeight="1" x14ac:dyDescent="0.2">
      <c r="B2" s="364" t="s">
        <v>2</v>
      </c>
      <c r="C2" s="364"/>
      <c r="D2" s="87"/>
      <c r="E2" s="88"/>
      <c r="F2" s="89"/>
      <c r="G2" s="87"/>
      <c r="H2" s="88"/>
      <c r="I2" s="89"/>
      <c r="J2" s="87"/>
      <c r="K2" s="78"/>
      <c r="L2" s="364" t="s">
        <v>3</v>
      </c>
      <c r="M2" s="364"/>
      <c r="N2" s="88"/>
      <c r="O2" s="89"/>
      <c r="P2" s="87"/>
      <c r="Q2" s="88"/>
      <c r="R2" s="89"/>
      <c r="S2" s="87"/>
      <c r="T2" s="88"/>
      <c r="U2" s="89"/>
      <c r="V2" s="87"/>
      <c r="W2" s="78"/>
      <c r="X2" s="364" t="s">
        <v>4</v>
      </c>
      <c r="Y2" s="364"/>
      <c r="Z2" s="88"/>
      <c r="AA2" s="89"/>
      <c r="AB2" s="87"/>
      <c r="AC2" s="88"/>
      <c r="AD2" s="89"/>
      <c r="AE2" s="87"/>
      <c r="AF2" s="88"/>
      <c r="AG2" s="89"/>
      <c r="AH2" s="77"/>
      <c r="AI2" s="81"/>
      <c r="AL2" s="81"/>
      <c r="AO2" s="81"/>
      <c r="AS2" s="131"/>
    </row>
    <row r="3" spans="2:45" s="82" customFormat="1" ht="8.1" customHeight="1" x14ac:dyDescent="0.2">
      <c r="B3" s="364"/>
      <c r="C3" s="364"/>
      <c r="D3" s="77"/>
      <c r="E3" s="79"/>
      <c r="F3" s="80"/>
      <c r="G3" s="77"/>
      <c r="H3" s="79"/>
      <c r="I3" s="80"/>
      <c r="J3" s="77"/>
      <c r="K3" s="78"/>
      <c r="L3" s="364"/>
      <c r="M3" s="364"/>
      <c r="N3" s="79"/>
      <c r="O3" s="80"/>
      <c r="P3" s="77"/>
      <c r="Q3" s="79"/>
      <c r="R3" s="80"/>
      <c r="S3" s="77"/>
      <c r="T3" s="79"/>
      <c r="U3" s="80"/>
      <c r="V3" s="77"/>
      <c r="W3" s="78"/>
      <c r="X3" s="364"/>
      <c r="Y3" s="364"/>
      <c r="Z3" s="79"/>
      <c r="AA3" s="80"/>
      <c r="AB3" s="77"/>
      <c r="AC3" s="79"/>
      <c r="AD3" s="80"/>
      <c r="AE3" s="77"/>
      <c r="AF3" s="79"/>
      <c r="AG3" s="80"/>
      <c r="AH3" s="77"/>
      <c r="AI3" s="81"/>
      <c r="AL3" s="81"/>
      <c r="AO3" s="81"/>
    </row>
    <row r="4" spans="2:45" s="82" customFormat="1" ht="8.1" customHeight="1" x14ac:dyDescent="0.2">
      <c r="B4" s="79"/>
      <c r="C4" s="80"/>
      <c r="D4" s="77"/>
      <c r="E4" s="79"/>
      <c r="F4" s="80"/>
      <c r="G4" s="77"/>
      <c r="H4" s="79"/>
      <c r="I4" s="80"/>
      <c r="J4" s="77"/>
      <c r="K4" s="78"/>
      <c r="L4" s="80"/>
      <c r="M4" s="77"/>
      <c r="N4" s="79"/>
      <c r="O4" s="80"/>
      <c r="P4" s="77"/>
      <c r="Q4" s="79"/>
      <c r="R4" s="80"/>
      <c r="S4" s="77"/>
      <c r="T4" s="79"/>
      <c r="U4" s="80"/>
      <c r="V4" s="77"/>
      <c r="W4" s="78"/>
      <c r="X4" s="80"/>
      <c r="Y4" s="77"/>
      <c r="Z4" s="79"/>
      <c r="AA4" s="80"/>
      <c r="AB4" s="77"/>
      <c r="AC4" s="79"/>
      <c r="AD4" s="80"/>
      <c r="AE4" s="77"/>
      <c r="AF4" s="79"/>
      <c r="AG4" s="80"/>
      <c r="AH4" s="77"/>
      <c r="AI4" s="81"/>
      <c r="AL4" s="81"/>
      <c r="AO4" s="81"/>
    </row>
    <row r="5" spans="2:45" s="82" customFormat="1" ht="8.1" customHeight="1" x14ac:dyDescent="0.2">
      <c r="B5" s="79"/>
      <c r="C5" s="80"/>
      <c r="D5" s="77"/>
      <c r="E5" s="79"/>
      <c r="F5" s="80"/>
      <c r="G5" s="77"/>
      <c r="H5" s="79"/>
      <c r="I5" s="80"/>
      <c r="J5" s="77"/>
      <c r="K5" s="78"/>
      <c r="L5" s="80"/>
      <c r="M5" s="77"/>
      <c r="N5" s="79"/>
      <c r="O5" s="80"/>
      <c r="P5" s="77"/>
      <c r="Q5" s="79"/>
      <c r="R5" s="80"/>
      <c r="S5" s="77"/>
      <c r="T5" s="79"/>
      <c r="U5" s="80"/>
      <c r="V5" s="77"/>
      <c r="W5" s="78"/>
      <c r="X5" s="80"/>
      <c r="Y5" s="77"/>
      <c r="Z5" s="79"/>
      <c r="AA5" s="80"/>
      <c r="AB5" s="77"/>
      <c r="AC5" s="79"/>
      <c r="AD5" s="80"/>
      <c r="AE5" s="77"/>
      <c r="AF5" s="1">
        <f ca="1">INT(((AG7*$AG$8)+AG5)/10)</f>
        <v>3</v>
      </c>
      <c r="AG5" s="1">
        <f ca="1">INT((AH7*$AG$8)/10)</f>
        <v>4</v>
      </c>
      <c r="AH5" s="77"/>
      <c r="AI5" s="81"/>
      <c r="AL5" s="81"/>
      <c r="AO5" s="81"/>
    </row>
    <row r="6" spans="2:45" s="94" customFormat="1" ht="8.1" customHeight="1" x14ac:dyDescent="0.2">
      <c r="B6" s="367">
        <v>1</v>
      </c>
      <c r="C6" s="367"/>
      <c r="D6" s="3"/>
      <c r="E6" s="2"/>
      <c r="F6" s="1"/>
      <c r="G6" s="3"/>
      <c r="H6" s="1">
        <f ca="1">VALUE(IF(($J$8*I7)+I6&gt;9,LEFT(($J$8*I7)+I6,1),"0"))</f>
        <v>2</v>
      </c>
      <c r="I6" s="1">
        <f ca="1">VALUE(IF($J$8*J7&gt;9,LEFT($J$8*J7,1),"0"))</f>
        <v>2</v>
      </c>
      <c r="J6" s="3"/>
      <c r="L6" s="367">
        <v>1</v>
      </c>
      <c r="M6" s="367"/>
      <c r="N6" s="2"/>
      <c r="O6" s="1"/>
      <c r="P6" s="3"/>
      <c r="Q6" s="2"/>
      <c r="R6" s="1"/>
      <c r="S6" s="1">
        <f ca="1">INT(((T7*$V$8)+T6)/10)</f>
        <v>0</v>
      </c>
      <c r="T6" s="1">
        <f ca="1">INT(((U7*$V$8)+U6)/10)</f>
        <v>0</v>
      </c>
      <c r="U6" s="1">
        <f ca="1">INT((V7*$V$8)/10)</f>
        <v>0</v>
      </c>
      <c r="V6" s="3"/>
      <c r="X6" s="367">
        <v>1</v>
      </c>
      <c r="Y6" s="367"/>
      <c r="Z6" s="2"/>
      <c r="AA6" s="1"/>
      <c r="AB6" s="3"/>
      <c r="AC6" s="2"/>
      <c r="AD6" s="1"/>
      <c r="AE6" s="1"/>
      <c r="AF6" s="1">
        <f ca="1">INT(((AG7*$AH$8)+AG6)/10)</f>
        <v>2</v>
      </c>
      <c r="AG6" s="1">
        <f ca="1">INT((AH7*$AH$8)/10)</f>
        <v>3</v>
      </c>
      <c r="AH6" s="3"/>
      <c r="AI6" s="1"/>
      <c r="AL6" s="1"/>
      <c r="AO6" s="1"/>
    </row>
    <row r="7" spans="2:45" ht="18" customHeight="1" x14ac:dyDescent="0.25">
      <c r="B7" s="172"/>
      <c r="C7" s="173"/>
      <c r="D7" s="176"/>
      <c r="E7" s="177"/>
      <c r="F7" s="178"/>
      <c r="G7" s="176"/>
      <c r="H7" s="177" t="str">
        <f ca="1">MID($AJ$7,$AI$7-2,1)</f>
        <v>1</v>
      </c>
      <c r="I7" s="178" t="str">
        <f ca="1">MID($AJ$7,$AI$7-1,1)</f>
        <v>5</v>
      </c>
      <c r="J7" s="178" t="str">
        <f ca="1">MID($AJ$7,$AI$7,1)</f>
        <v>4</v>
      </c>
      <c r="L7" s="169"/>
      <c r="N7" s="172"/>
      <c r="O7" s="173"/>
      <c r="P7" s="176"/>
      <c r="Q7" s="177"/>
      <c r="R7" s="178"/>
      <c r="S7" s="176" t="str">
        <f ca="1">MID($AM$7,$AL$7-3,1)</f>
        <v>5</v>
      </c>
      <c r="T7" s="177" t="str">
        <f ca="1">MID($AM$7,$AL$7-2,1)</f>
        <v>8</v>
      </c>
      <c r="U7" s="178" t="str">
        <f ca="1">MID($AM$7,$AL$7-1,1)</f>
        <v>1</v>
      </c>
      <c r="V7" s="178" t="str">
        <f ca="1">MID($AM$7,$AL$7,1)</f>
        <v>3</v>
      </c>
      <c r="X7" s="169"/>
      <c r="Z7" s="172"/>
      <c r="AA7" s="173"/>
      <c r="AB7" s="176"/>
      <c r="AC7" s="177"/>
      <c r="AD7" s="178"/>
      <c r="AE7" s="176"/>
      <c r="AF7" s="177" t="str">
        <f ca="1">MID($AP$7,$AO$7-2,1)</f>
        <v>3</v>
      </c>
      <c r="AG7" s="178" t="str">
        <f ca="1">MID($AP$7,$AO$7-1,1)</f>
        <v>3</v>
      </c>
      <c r="AH7" s="176" t="str">
        <f ca="1">MID($AP$7,$AO$7,1)</f>
        <v>5</v>
      </c>
      <c r="AI7" s="209">
        <v>3</v>
      </c>
      <c r="AJ7" s="211">
        <f ca="1">RANDBETWEEN(100,999)</f>
        <v>154</v>
      </c>
      <c r="AL7" s="209">
        <v>4</v>
      </c>
      <c r="AM7" s="211">
        <f ca="1">RANDBETWEEN(1000,9999)</f>
        <v>5813</v>
      </c>
      <c r="AO7" s="209">
        <v>3</v>
      </c>
      <c r="AP7" s="211">
        <f ca="1">RANDBETWEEN(100,999)</f>
        <v>335</v>
      </c>
    </row>
    <row r="8" spans="2:45" ht="18" customHeight="1" thickBot="1" x14ac:dyDescent="0.3">
      <c r="B8" s="179"/>
      <c r="C8" s="180"/>
      <c r="D8" s="181"/>
      <c r="E8" s="182"/>
      <c r="F8" s="183" t="s">
        <v>1</v>
      </c>
      <c r="G8" s="176"/>
      <c r="H8" s="177"/>
      <c r="I8" s="178"/>
      <c r="J8" s="344">
        <f ca="1">AJ8</f>
        <v>5</v>
      </c>
      <c r="L8" s="181"/>
      <c r="M8" s="184"/>
      <c r="N8" s="179"/>
      <c r="O8" s="180"/>
      <c r="P8" s="185"/>
      <c r="Q8" s="186"/>
      <c r="R8" s="187" t="str">
        <f>F8</f>
        <v>×</v>
      </c>
      <c r="S8" s="176"/>
      <c r="T8" s="177"/>
      <c r="U8" s="178"/>
      <c r="V8" s="344">
        <f ca="1">AM8</f>
        <v>1</v>
      </c>
      <c r="X8" s="181"/>
      <c r="Y8" s="184"/>
      <c r="Z8" s="179"/>
      <c r="AA8" s="180"/>
      <c r="AB8" s="185"/>
      <c r="AC8" s="187" t="str">
        <f>F8</f>
        <v>×</v>
      </c>
      <c r="AD8" s="178"/>
      <c r="AE8" s="176"/>
      <c r="AF8" s="177"/>
      <c r="AG8" s="178" t="str">
        <f ca="1">MID($AP$8,1,1)</f>
        <v>9</v>
      </c>
      <c r="AH8" s="176" t="str">
        <f ca="1">MID($AP$8,2,1)</f>
        <v>6</v>
      </c>
      <c r="AI8" s="209">
        <v>1</v>
      </c>
      <c r="AJ8" s="212">
        <f ca="1">RANDBETWEEN(1,9)</f>
        <v>5</v>
      </c>
      <c r="AL8" s="209">
        <v>1</v>
      </c>
      <c r="AM8" s="212">
        <f ca="1">RANDBETWEEN(1,9)</f>
        <v>1</v>
      </c>
      <c r="AO8" s="209">
        <v>2</v>
      </c>
      <c r="AP8" s="212">
        <f ca="1">RANDBETWEEN(10,99)</f>
        <v>96</v>
      </c>
    </row>
    <row r="9" spans="2:45" s="75" customFormat="1" ht="8.1" customHeight="1" thickTop="1" x14ac:dyDescent="0.2">
      <c r="B9" s="84"/>
      <c r="C9" s="85"/>
      <c r="D9" s="86"/>
      <c r="E9" s="84"/>
      <c r="F9" s="73"/>
      <c r="G9" s="74"/>
      <c r="H9" s="72"/>
      <c r="I9" s="73"/>
      <c r="J9" s="74"/>
      <c r="L9" s="85"/>
      <c r="M9" s="86"/>
      <c r="N9" s="84"/>
      <c r="O9" s="85"/>
      <c r="P9" s="86"/>
      <c r="Q9" s="84"/>
      <c r="R9" s="73"/>
      <c r="S9" s="74"/>
      <c r="T9" s="72"/>
      <c r="U9" s="73"/>
      <c r="V9" s="73"/>
      <c r="X9" s="85"/>
      <c r="Y9" s="86"/>
      <c r="Z9" s="84"/>
      <c r="AA9" s="85"/>
      <c r="AB9" s="86"/>
      <c r="AC9" s="72"/>
      <c r="AD9" s="73">
        <f ca="1">INT((AE9+AE10+AE11)/10)</f>
        <v>0</v>
      </c>
      <c r="AE9" s="74">
        <f ca="1">INT((AF10+AF11+AF9)/10)</f>
        <v>0</v>
      </c>
      <c r="AF9" s="72">
        <f ca="1">INT((AG10+AG11+AG9)/10)</f>
        <v>0</v>
      </c>
      <c r="AG9" s="73">
        <f ca="1">INT((AH10+AH11+AH9)/10)</f>
        <v>0</v>
      </c>
      <c r="AH9" s="74"/>
      <c r="AI9" s="76"/>
      <c r="AL9" s="76">
        <f>SUM(AL7,AL8)</f>
        <v>5</v>
      </c>
      <c r="AO9" s="76">
        <f>SUM(AO7,AO8)</f>
        <v>5</v>
      </c>
    </row>
    <row r="10" spans="2:45" s="215" customFormat="1" ht="18" customHeight="1" x14ac:dyDescent="0.25">
      <c r="B10" s="186"/>
      <c r="C10" s="191"/>
      <c r="D10" s="185"/>
      <c r="E10" s="186"/>
      <c r="F10" s="191"/>
      <c r="G10" s="171" t="str">
        <f ca="1">IF((J8*H7)+H6&gt;9,LEFT(($J$8*H7)+H6,1),"")</f>
        <v/>
      </c>
      <c r="H10" s="341" t="str">
        <f ca="1">RIGHT(($J$8*H7)+H6,1)</f>
        <v>7</v>
      </c>
      <c r="I10" s="173" t="str">
        <f ca="1">RIGHT((J8*I7)+I6,1)</f>
        <v>7</v>
      </c>
      <c r="J10" s="341" t="str">
        <f ca="1">IF($J$8*J7&gt;9,RIGHT($J$8*J7,1),$J$8*J7)</f>
        <v>0</v>
      </c>
      <c r="K10" s="192"/>
      <c r="L10" s="193"/>
      <c r="M10" s="194"/>
      <c r="N10" s="186"/>
      <c r="O10" s="191"/>
      <c r="P10" s="185"/>
      <c r="Q10" s="186"/>
      <c r="R10" s="341" t="str">
        <f ca="1">IF(($V$8*S7)+S6&gt;9,LEFT(($V$8*S7)+S6,1),"")</f>
        <v/>
      </c>
      <c r="S10" s="171">
        <f ca="1">IF(($V$8*S7)+S6&gt;9,RIGHT(($V$8*S7)+S6,1),($V$8*S7)+S6)</f>
        <v>5</v>
      </c>
      <c r="T10" s="172">
        <f ca="1">IF(($V$8*T7)+T6&gt;9,RIGHT(($V$8*T7)+T6,1),($V$8*T7)+T6)</f>
        <v>8</v>
      </c>
      <c r="U10" s="341">
        <f ca="1">IF(($V$8*U7)+U6&gt;9,RIGHT(($V$8*U7)+U6,1),($V$8*U7)+U6)</f>
        <v>1</v>
      </c>
      <c r="V10" s="341">
        <f ca="1">IF($V$8*V7&gt;9,RIGHT($V$8*V7,1),$V$8*V7)</f>
        <v>3</v>
      </c>
      <c r="W10" s="192"/>
      <c r="X10" s="193"/>
      <c r="Y10" s="194"/>
      <c r="Z10" s="186"/>
      <c r="AA10" s="191"/>
      <c r="AB10" s="185"/>
      <c r="AC10" s="186"/>
      <c r="AD10" s="191"/>
      <c r="AE10" s="175" t="str">
        <f ca="1">IF(($AH$8*AF7)+AF6&gt;9,LEFT(($AH$8*AF7)+AF6,1),0)</f>
        <v>2</v>
      </c>
      <c r="AF10" s="172" t="str">
        <f ca="1">IF(($AH$8*AF7)+AF6&gt;9,RIGHT(($AH$8*AF7)+AF6,1),($AH$8*AF7)+AF6)</f>
        <v>0</v>
      </c>
      <c r="AG10" s="171" t="str">
        <f ca="1">IF(($AH$8*AG7)+AG6&gt;9,RIGHT(($AH$8*AG7)+AG6,1),($AH$8*AG7)+AG6)</f>
        <v>1</v>
      </c>
      <c r="AH10" s="171" t="str">
        <f ca="1">IF($AH$8*AH7&gt;9,RIGHT($AH$8*AH7,1),$AH$8*AH7)</f>
        <v>0</v>
      </c>
      <c r="AI10" s="213"/>
      <c r="AJ10" s="214">
        <f ca="1">AJ7*AJ8</f>
        <v>770</v>
      </c>
      <c r="AK10" s="214">
        <f ca="1">VALUE(CONCATENATE(G10,H10,I10,J10))</f>
        <v>770</v>
      </c>
      <c r="AL10" s="213"/>
      <c r="AM10" s="214">
        <f ca="1">AM7*AM8</f>
        <v>5813</v>
      </c>
      <c r="AN10" s="214">
        <f ca="1">VALUE(CONCATENATE(R10,S10,T10,U10,V10))</f>
        <v>5813</v>
      </c>
      <c r="AO10" s="213"/>
      <c r="AP10" s="214">
        <f ca="1">AP7*VALUE(RIGHT(AP8,1))</f>
        <v>2010</v>
      </c>
      <c r="AQ10" s="214">
        <f ca="1">VALUE(CONCATENATE(AB10,AC10,AD10,AE10,AF10,AG10,AH10))</f>
        <v>2010</v>
      </c>
    </row>
    <row r="11" spans="2:45" s="215" customFormat="1" ht="18" customHeight="1" thickBot="1" x14ac:dyDescent="0.3">
      <c r="B11" s="177"/>
      <c r="C11" s="178"/>
      <c r="D11" s="176"/>
      <c r="E11" s="177"/>
      <c r="F11" s="195"/>
      <c r="G11" s="196"/>
      <c r="H11" s="197"/>
      <c r="I11" s="195"/>
      <c r="J11" s="176"/>
      <c r="K11" s="192"/>
      <c r="L11" s="195"/>
      <c r="M11" s="196"/>
      <c r="N11" s="177"/>
      <c r="O11" s="178"/>
      <c r="P11" s="176"/>
      <c r="Q11" s="177"/>
      <c r="R11" s="178"/>
      <c r="S11" s="176"/>
      <c r="T11" s="177"/>
      <c r="U11" s="178"/>
      <c r="V11" s="176"/>
      <c r="W11" s="192"/>
      <c r="X11" s="191"/>
      <c r="Y11" s="185"/>
      <c r="Z11" s="186"/>
      <c r="AA11" s="191"/>
      <c r="AB11" s="185"/>
      <c r="AC11" s="198" t="s">
        <v>0</v>
      </c>
      <c r="AD11" s="199" t="str">
        <f ca="1">IF(($AG$8*AF7)+AF5&gt;9,LEFT(($AG$8*AF7)+AF5,1),0)</f>
        <v>3</v>
      </c>
      <c r="AE11" s="171" t="str">
        <f ca="1">IF((AF7*$AG$8)+AF5&gt;9,RIGHT((AF7*$AG$8)+AF5,1),(AF7*$AG$8)+AF5)</f>
        <v>0</v>
      </c>
      <c r="AF11" s="172" t="str">
        <f ca="1">IF((AG7*$AG$8)+AG5&gt;9,RIGHT((AG7*$AG$8)+AG5,1),(AG7*$AG$8)+AG5)</f>
        <v>1</v>
      </c>
      <c r="AG11" s="178" t="str">
        <f ca="1">RIGHT($AG$8*AH7,1)</f>
        <v>5</v>
      </c>
      <c r="AH11" s="176">
        <v>0</v>
      </c>
      <c r="AI11" s="213"/>
      <c r="AJ11" s="192"/>
      <c r="AL11" s="213"/>
      <c r="AO11" s="213"/>
      <c r="AP11" s="216">
        <f ca="1">10*AP7*VALUE(LEFT(AP8,1))</f>
        <v>30150</v>
      </c>
      <c r="AQ11" s="214">
        <f ca="1">VALUE(CONCATENATE(AD11,AE11,AF11,AG11,AH11))</f>
        <v>30150</v>
      </c>
    </row>
    <row r="12" spans="2:45" ht="18" customHeight="1" thickTop="1" x14ac:dyDescent="0.25">
      <c r="B12" s="172"/>
      <c r="C12" s="173"/>
      <c r="D12" s="171"/>
      <c r="E12" s="172"/>
      <c r="F12" s="173"/>
      <c r="G12" s="171"/>
      <c r="H12" s="172"/>
      <c r="I12" s="173"/>
      <c r="J12" s="171"/>
      <c r="L12" s="169"/>
      <c r="M12" s="171"/>
      <c r="N12" s="172"/>
      <c r="O12" s="173"/>
      <c r="P12" s="171"/>
      <c r="Q12" s="172"/>
      <c r="R12" s="173"/>
      <c r="S12" s="171"/>
      <c r="T12" s="172"/>
      <c r="U12" s="173"/>
      <c r="V12" s="171"/>
      <c r="X12" s="180"/>
      <c r="Y12" s="200"/>
      <c r="Z12" s="201"/>
      <c r="AA12" s="180"/>
      <c r="AB12" s="200"/>
      <c r="AC12" s="202"/>
      <c r="AD12" s="208" t="str">
        <f ca="1">IF(AD9+AD10+AD11&gt;0,RIGHT((AD9+AD10+AD11),1),0)</f>
        <v>3</v>
      </c>
      <c r="AE12" s="204" t="str">
        <f ca="1">RIGHT((AE9+AE10+AE11),1)</f>
        <v>2</v>
      </c>
      <c r="AF12" s="202" t="str">
        <f ca="1">RIGHT((AF9+AF10+AF11),1)</f>
        <v>1</v>
      </c>
      <c r="AG12" s="205" t="str">
        <f ca="1">RIGHT((AG9+AG10+AG11),1)</f>
        <v>6</v>
      </c>
      <c r="AH12" s="204" t="str">
        <f ca="1">RIGHT((AH10+AH11),1)</f>
        <v>0</v>
      </c>
      <c r="AP12" s="211">
        <f ca="1">SUM(AP10,AP11)</f>
        <v>32160</v>
      </c>
      <c r="AQ12" s="214">
        <f ca="1">VALUE(CONCATENATE(AD12,AE12,AF12,AG12,AH12))</f>
        <v>32160</v>
      </c>
    </row>
    <row r="13" spans="2:45" ht="7.9" customHeight="1" x14ac:dyDescent="0.25">
      <c r="B13" s="201"/>
      <c r="C13" s="180"/>
      <c r="D13" s="200"/>
      <c r="E13" s="201"/>
      <c r="F13" s="180"/>
      <c r="G13" s="200"/>
      <c r="H13" s="201"/>
      <c r="I13" s="180"/>
      <c r="J13" s="200"/>
      <c r="K13" s="206"/>
      <c r="L13" s="180"/>
      <c r="M13" s="200"/>
      <c r="N13" s="201"/>
      <c r="O13" s="180"/>
      <c r="P13" s="200"/>
      <c r="Q13" s="201"/>
      <c r="R13" s="180"/>
      <c r="S13" s="200"/>
      <c r="T13" s="201"/>
      <c r="U13" s="180"/>
      <c r="V13" s="200"/>
      <c r="W13" s="206"/>
      <c r="X13" s="180"/>
      <c r="Y13" s="200"/>
      <c r="Z13" s="201"/>
      <c r="AA13" s="180"/>
      <c r="AB13" s="200"/>
      <c r="AC13" s="201"/>
      <c r="AD13" s="180"/>
      <c r="AE13" s="200"/>
      <c r="AF13" s="201"/>
      <c r="AG13" s="180"/>
      <c r="AH13" s="200"/>
    </row>
    <row r="14" spans="2:45" ht="7.9" customHeight="1" x14ac:dyDescent="0.25">
      <c r="B14" s="201"/>
      <c r="C14" s="180"/>
      <c r="D14" s="200"/>
      <c r="E14" s="201"/>
      <c r="F14" s="180"/>
      <c r="G14" s="200"/>
      <c r="H14" s="201"/>
      <c r="I14" s="180"/>
      <c r="J14" s="200"/>
      <c r="K14" s="206"/>
      <c r="L14" s="180"/>
      <c r="M14" s="200"/>
      <c r="N14" s="201"/>
      <c r="O14" s="180"/>
      <c r="P14" s="200"/>
      <c r="Q14" s="201"/>
      <c r="R14" s="180"/>
      <c r="S14" s="200"/>
      <c r="T14" s="201"/>
      <c r="U14" s="180"/>
      <c r="V14" s="200"/>
      <c r="W14" s="206"/>
      <c r="X14" s="180"/>
      <c r="Y14" s="200"/>
      <c r="Z14" s="201"/>
      <c r="AA14" s="180"/>
      <c r="AB14" s="200"/>
      <c r="AC14" s="201"/>
      <c r="AD14" s="180"/>
      <c r="AE14" s="200"/>
      <c r="AF14" s="201"/>
      <c r="AG14" s="180"/>
      <c r="AH14" s="200"/>
    </row>
    <row r="15" spans="2:45" ht="7.9" customHeight="1" x14ac:dyDescent="0.25">
      <c r="B15" s="364" t="s">
        <v>5</v>
      </c>
      <c r="C15" s="364"/>
      <c r="L15" s="364" t="s">
        <v>6</v>
      </c>
      <c r="M15" s="364"/>
      <c r="X15" s="364" t="s">
        <v>7</v>
      </c>
      <c r="Y15" s="364"/>
    </row>
    <row r="16" spans="2:45" ht="7.9" customHeight="1" x14ac:dyDescent="0.25">
      <c r="B16" s="364"/>
      <c r="C16" s="364"/>
      <c r="D16" s="171"/>
      <c r="E16" s="174">
        <f ca="1">INT(((F20*G21)+F16)/10)</f>
        <v>0</v>
      </c>
      <c r="F16" s="174">
        <f ca="1">INT(((G20*G21)+G16)/10)</f>
        <v>0</v>
      </c>
      <c r="G16" s="174">
        <f ca="1">INT(((H20*G21)+H16)/10)</f>
        <v>0</v>
      </c>
      <c r="H16" s="174">
        <f ca="1">INT(((I20*G21)+I16)/10)</f>
        <v>0</v>
      </c>
      <c r="I16" s="174">
        <f ca="1">INT((J20*G21)/10)</f>
        <v>0</v>
      </c>
      <c r="J16" s="171"/>
      <c r="L16" s="364"/>
      <c r="M16" s="364"/>
      <c r="N16" s="172"/>
      <c r="O16" s="173"/>
      <c r="P16" s="171"/>
      <c r="Q16" s="174">
        <f ca="1">INT(((R20*S21)+R16)/10)</f>
        <v>0</v>
      </c>
      <c r="R16" s="174">
        <f ca="1">INT(((S20*S21)+S16)/10)</f>
        <v>0</v>
      </c>
      <c r="S16" s="174">
        <f ca="1">INT(((T20*S21)+T16)/10)</f>
        <v>0</v>
      </c>
      <c r="T16" s="174">
        <f ca="1">INT(((U20*S21)+U16)/10)</f>
        <v>0</v>
      </c>
      <c r="U16" s="174">
        <f ca="1">INT((V20*S21)/10)</f>
        <v>0</v>
      </c>
      <c r="V16" s="171"/>
      <c r="X16" s="364"/>
      <c r="Y16" s="364"/>
      <c r="Z16" s="172"/>
      <c r="AA16" s="173"/>
      <c r="AB16" s="171"/>
      <c r="AC16" s="174">
        <f ca="1">INT(((AD20*AE21)+AD16)/10)</f>
        <v>0</v>
      </c>
      <c r="AD16" s="174">
        <f ca="1">INT(((AE20*AE21)+AE16)/10)</f>
        <v>0</v>
      </c>
      <c r="AE16" s="174">
        <f ca="1">INT(((AF20*AE21)+AF16)/10)</f>
        <v>0</v>
      </c>
      <c r="AF16" s="174">
        <f ca="1">INT(((AG20*AE21)+AG16)/10)</f>
        <v>0</v>
      </c>
      <c r="AG16" s="174">
        <f ca="1">INT((AH20*AE21)/10)</f>
        <v>0</v>
      </c>
    </row>
    <row r="17" spans="2:43" ht="7.9" customHeight="1" x14ac:dyDescent="0.25">
      <c r="B17" s="172"/>
      <c r="C17" s="173"/>
      <c r="D17" s="171"/>
      <c r="E17" s="174">
        <f ca="1">INT(((F20*H21)+F17)/10)</f>
        <v>0</v>
      </c>
      <c r="F17" s="174">
        <f ca="1">INT(((G20*H21)+G17)/10)</f>
        <v>0</v>
      </c>
      <c r="G17" s="174">
        <f ca="1">INT(((H20*H21)+H17)/10)</f>
        <v>0</v>
      </c>
      <c r="H17" s="174">
        <f ca="1">INT(((I20*H21)+I17)/10)</f>
        <v>0</v>
      </c>
      <c r="I17" s="174">
        <f ca="1">INT((J20*H21)/10)</f>
        <v>0</v>
      </c>
      <c r="J17" s="171"/>
      <c r="L17" s="173"/>
      <c r="M17" s="171"/>
      <c r="N17" s="172"/>
      <c r="O17" s="173"/>
      <c r="P17" s="171"/>
      <c r="Q17" s="174">
        <f ca="1">INT(((R20*T21)+R17)/10)</f>
        <v>0</v>
      </c>
      <c r="R17" s="174">
        <f ca="1">INT(((S20*T21)+S17)/10)</f>
        <v>0</v>
      </c>
      <c r="S17" s="174">
        <f ca="1">INT(((T20*T21)+T17)/10)</f>
        <v>0</v>
      </c>
      <c r="T17" s="174">
        <f ca="1">INT(((U20*T21)+U17)/10)</f>
        <v>0</v>
      </c>
      <c r="U17" s="174">
        <f ca="1">INT((V20*T21)/10)</f>
        <v>0</v>
      </c>
      <c r="V17" s="171"/>
      <c r="X17" s="173"/>
      <c r="Y17" s="171"/>
      <c r="Z17" s="172"/>
      <c r="AA17" s="173"/>
      <c r="AB17" s="171"/>
      <c r="AC17" s="174">
        <f ca="1">INT(((AD20*AF21)+AD17)/10)</f>
        <v>0</v>
      </c>
      <c r="AD17" s="174">
        <f ca="1">INT(((AE20*AF21)+AE17)/10)</f>
        <v>0</v>
      </c>
      <c r="AE17" s="174">
        <f ca="1">INT(((AF20*AF21)+AF17)/10)</f>
        <v>0</v>
      </c>
      <c r="AF17" s="174">
        <f ca="1">INT(((AG20*AF21)+AG17)/10)</f>
        <v>0</v>
      </c>
      <c r="AG17" s="174">
        <f ca="1">INT((AH20*AF21)/10)</f>
        <v>0</v>
      </c>
    </row>
    <row r="18" spans="2:43" s="82" customFormat="1" ht="8.1" customHeight="1" x14ac:dyDescent="0.2">
      <c r="B18" s="79"/>
      <c r="C18" s="80"/>
      <c r="D18" s="77"/>
      <c r="E18" s="1">
        <f ca="1">INT(((F20*I21)+F18)/10)</f>
        <v>0</v>
      </c>
      <c r="F18" s="1"/>
      <c r="G18" s="1">
        <f ca="1">INT(((H20*I21)+H18)/10)</f>
        <v>6</v>
      </c>
      <c r="H18" s="1">
        <f ca="1">INT(((I20*I21)+I18)/10)</f>
        <v>4</v>
      </c>
      <c r="I18" s="1">
        <f ca="1">INT((J20*I21)/10)</f>
        <v>6</v>
      </c>
      <c r="J18" s="77"/>
      <c r="K18" s="78"/>
      <c r="L18" s="80"/>
      <c r="M18" s="77"/>
      <c r="N18" s="79"/>
      <c r="O18" s="80"/>
      <c r="P18" s="77"/>
      <c r="Q18" s="1"/>
      <c r="R18" s="1">
        <f ca="1">INT(((S20*U21)+S18)/10)</f>
        <v>7</v>
      </c>
      <c r="S18" s="1">
        <f ca="1">INT(((T20*U21)+T18)/10)</f>
        <v>6</v>
      </c>
      <c r="T18" s="1">
        <f ca="1">INT(((U20*U21)+U18)/10)</f>
        <v>6</v>
      </c>
      <c r="U18" s="1">
        <f ca="1">INT((V20*U21)/10)</f>
        <v>5</v>
      </c>
      <c r="V18" s="77"/>
      <c r="W18" s="78"/>
      <c r="X18" s="80"/>
      <c r="Y18" s="77"/>
      <c r="Z18" s="79"/>
      <c r="AA18" s="80"/>
      <c r="AB18" s="77"/>
      <c r="AC18" s="1">
        <f ca="1">INT(((AD20*AG21)+AD18)/10)</f>
        <v>0</v>
      </c>
      <c r="AD18" s="1">
        <f ca="1">INT(((AE20*AG21)+AE18)/10)</f>
        <v>1</v>
      </c>
      <c r="AE18" s="1">
        <f ca="1">INT(((AF20*AG21)+AF18)/10)</f>
        <v>2</v>
      </c>
      <c r="AF18" s="1">
        <f ca="1">INT(((AG20*AG21)+AG18)/10)</f>
        <v>0</v>
      </c>
      <c r="AG18" s="1">
        <f ca="1">INT((AH20*AG21)/10)</f>
        <v>1</v>
      </c>
      <c r="AH18" s="77"/>
      <c r="AI18" s="81"/>
      <c r="AL18" s="81"/>
      <c r="AO18" s="81"/>
    </row>
    <row r="19" spans="2:43" s="82" customFormat="1" ht="8.1" customHeight="1" x14ac:dyDescent="0.2">
      <c r="B19" s="367">
        <v>1</v>
      </c>
      <c r="C19" s="367"/>
      <c r="D19" s="77"/>
      <c r="E19" s="1">
        <f ca="1">INT(((F20*J21)+F19)/10)</f>
        <v>0</v>
      </c>
      <c r="F19" s="1"/>
      <c r="G19" s="1">
        <f ca="1">INT(((H20*J21)+H19)/10)</f>
        <v>4</v>
      </c>
      <c r="H19" s="1">
        <f ca="1">INT(((I20*J21)+I19)/10)</f>
        <v>3</v>
      </c>
      <c r="I19" s="1">
        <f ca="1">INT((J20*J21)/10)</f>
        <v>4</v>
      </c>
      <c r="J19" s="3"/>
      <c r="K19" s="78"/>
      <c r="L19" s="367">
        <v>1</v>
      </c>
      <c r="M19" s="367"/>
      <c r="N19" s="79"/>
      <c r="O19" s="80"/>
      <c r="P19" s="77"/>
      <c r="Q19" s="1"/>
      <c r="R19" s="1">
        <f ca="1">INT(((S20*V21)+S19)/10)</f>
        <v>6</v>
      </c>
      <c r="S19" s="1">
        <f ca="1">INT(((T20*V21)+T19)/10)</f>
        <v>5</v>
      </c>
      <c r="T19" s="1">
        <f ca="1">INT(((U20*V21)+U19)/10)</f>
        <v>6</v>
      </c>
      <c r="U19" s="1">
        <f ca="1">INT((V20*V21)/10)</f>
        <v>4</v>
      </c>
      <c r="V19" s="3"/>
      <c r="W19" s="78"/>
      <c r="X19" s="367">
        <v>1</v>
      </c>
      <c r="Y19" s="367"/>
      <c r="Z19" s="79"/>
      <c r="AA19" s="80"/>
      <c r="AB19" s="77"/>
      <c r="AC19" s="1">
        <f ca="1">INT(((AD20*AH21)+AD19)/10)</f>
        <v>0</v>
      </c>
      <c r="AD19" s="1">
        <f ca="1">INT(((AE20*AH21)+AE19)/10)</f>
        <v>0</v>
      </c>
      <c r="AE19" s="1">
        <f ca="1">INT(((AF20*AH21)+AF19)/10)</f>
        <v>0</v>
      </c>
      <c r="AF19" s="1">
        <f ca="1">INT(((AG20*AH21)+AG19)/10)</f>
        <v>0</v>
      </c>
      <c r="AG19" s="1">
        <f ca="1">INT((AH20*AH21)/10)</f>
        <v>0</v>
      </c>
      <c r="AH19" s="3"/>
      <c r="AI19" s="81"/>
      <c r="AL19" s="81"/>
      <c r="AO19" s="81"/>
    </row>
    <row r="20" spans="2:43" ht="18" customHeight="1" x14ac:dyDescent="0.25">
      <c r="B20" s="172"/>
      <c r="C20" s="173"/>
      <c r="D20" s="176"/>
      <c r="E20" s="177"/>
      <c r="F20" s="178"/>
      <c r="G20" s="176" t="str">
        <f ca="1">MID($AJ$20,$AI$20-3,1)</f>
        <v>2</v>
      </c>
      <c r="H20" s="177" t="str">
        <f ca="1">MID($AJ$20,$AI$20-2,1)</f>
        <v>7</v>
      </c>
      <c r="I20" s="178" t="str">
        <f ca="1">MID($AJ$20,$AI$20-1,1)</f>
        <v>5</v>
      </c>
      <c r="J20" s="176" t="str">
        <f ca="1">MID($AJ$20,$AI$20,1)</f>
        <v>8</v>
      </c>
      <c r="L20" s="169"/>
      <c r="N20" s="172"/>
      <c r="O20" s="173"/>
      <c r="P20" s="176"/>
      <c r="Q20" s="177"/>
      <c r="R20" s="178" t="str">
        <f ca="1">MID($AM$20,$AL$20-4,1)</f>
        <v>9</v>
      </c>
      <c r="S20" s="176" t="str">
        <f ca="1">MID($AM$20,$AL$20-3,1)</f>
        <v>8</v>
      </c>
      <c r="T20" s="177" t="str">
        <f ca="1">MID($AM$20,$AL$20-2,1)</f>
        <v>7</v>
      </c>
      <c r="U20" s="178" t="str">
        <f ca="1">MID($AM$20,$AL$20-1,1)</f>
        <v>8</v>
      </c>
      <c r="V20" s="176" t="str">
        <f ca="1">MID($AM$20,$AL$20,1)</f>
        <v>7</v>
      </c>
      <c r="X20" s="169"/>
      <c r="Z20" s="172"/>
      <c r="AA20" s="173"/>
      <c r="AB20" s="176"/>
      <c r="AC20" s="177" t="str">
        <f ca="1">MID($AP$20,$AO$20-5,1)</f>
        <v>7</v>
      </c>
      <c r="AD20" s="178" t="str">
        <f ca="1">MID($AP$20,$AO$20-4,1)</f>
        <v>2</v>
      </c>
      <c r="AE20" s="176" t="str">
        <f ca="1">MID($AP$20,$AO$20-3,1)</f>
        <v>4</v>
      </c>
      <c r="AF20" s="177" t="str">
        <f ca="1">MID($AP$20,$AO$20-2,1)</f>
        <v>5</v>
      </c>
      <c r="AG20" s="178" t="str">
        <f ca="1">MID($AP$20,$AO$20-1,1)</f>
        <v>0</v>
      </c>
      <c r="AH20" s="176" t="str">
        <f ca="1">MID($AP$20,$AO$20,1)</f>
        <v>4</v>
      </c>
      <c r="AI20" s="209">
        <v>4</v>
      </c>
      <c r="AJ20" s="211">
        <f ca="1">RANDBETWEEN(1000,9999)</f>
        <v>2758</v>
      </c>
      <c r="AL20" s="209">
        <v>5</v>
      </c>
      <c r="AM20" s="211">
        <f ca="1">RANDBETWEEN(10^(AL20-1),10^AL20)</f>
        <v>98787</v>
      </c>
      <c r="AO20" s="209">
        <v>6</v>
      </c>
      <c r="AP20" s="211">
        <f ca="1">RANDBETWEEN(10^(AO20-1),10^AO20)</f>
        <v>724504</v>
      </c>
    </row>
    <row r="21" spans="2:43" ht="18" customHeight="1" thickBot="1" x14ac:dyDescent="0.3">
      <c r="B21" s="179"/>
      <c r="C21" s="180"/>
      <c r="D21" s="187" t="str">
        <f>F8</f>
        <v>×</v>
      </c>
      <c r="E21" s="177"/>
      <c r="F21" s="178"/>
      <c r="G21" s="176"/>
      <c r="H21" s="177"/>
      <c r="I21" s="178" t="str">
        <f ca="1">MID($AJ$21,1,1)</f>
        <v>8</v>
      </c>
      <c r="J21" s="176" t="str">
        <f ca="1">MID($AJ$21,2,1)</f>
        <v>6</v>
      </c>
      <c r="L21" s="181"/>
      <c r="M21" s="184"/>
      <c r="N21" s="179"/>
      <c r="O21" s="187" t="str">
        <f>F8</f>
        <v>×</v>
      </c>
      <c r="P21" s="176"/>
      <c r="Q21" s="177"/>
      <c r="R21" s="178"/>
      <c r="S21" s="176"/>
      <c r="T21" s="177"/>
      <c r="U21" s="178" t="str">
        <f ca="1">MID($AM$21,1,1)</f>
        <v>8</v>
      </c>
      <c r="V21" s="176" t="str">
        <f ca="1">MID($AM$21,2,1)</f>
        <v>7</v>
      </c>
      <c r="X21" s="181"/>
      <c r="Y21" s="184"/>
      <c r="Z21" s="187" t="str">
        <f>F8</f>
        <v>×</v>
      </c>
      <c r="AA21" s="173"/>
      <c r="AB21" s="176"/>
      <c r="AC21" s="177"/>
      <c r="AD21" s="178"/>
      <c r="AE21" s="176"/>
      <c r="AF21" s="177"/>
      <c r="AG21" s="178" t="str">
        <f ca="1">MID($AP$21,1,1)</f>
        <v>4</v>
      </c>
      <c r="AH21" s="176" t="str">
        <f ca="1">MID($AP$21,2,1)</f>
        <v>0</v>
      </c>
      <c r="AI21" s="209">
        <v>2</v>
      </c>
      <c r="AJ21" s="212">
        <f ca="1">RANDBETWEEN(10,99)</f>
        <v>86</v>
      </c>
      <c r="AL21" s="209">
        <v>2</v>
      </c>
      <c r="AM21" s="212">
        <f ca="1">RANDBETWEEN(10,99)</f>
        <v>87</v>
      </c>
      <c r="AO21" s="209">
        <v>2</v>
      </c>
      <c r="AP21" s="212">
        <f ca="1">RANDBETWEEN(10,99)</f>
        <v>40</v>
      </c>
    </row>
    <row r="22" spans="2:43" s="75" customFormat="1" ht="8.1" customHeight="1" thickTop="1" x14ac:dyDescent="0.2">
      <c r="B22" s="84"/>
      <c r="C22" s="85"/>
      <c r="D22" s="74"/>
      <c r="E22" s="72">
        <f ca="1">INT((F23+F24+F22)/10)</f>
        <v>0</v>
      </c>
      <c r="F22" s="73">
        <f ca="1">INT((G23+G24+G22)/10)</f>
        <v>0</v>
      </c>
      <c r="G22" s="74">
        <f ca="1">INT((H23+H24+H22)/10)</f>
        <v>1</v>
      </c>
      <c r="H22" s="73">
        <f ca="1">INT((I23+I24+I22)/10)</f>
        <v>0</v>
      </c>
      <c r="I22" s="73">
        <f ca="1">INT((J23+J24+J22)/10)</f>
        <v>0</v>
      </c>
      <c r="J22" s="74"/>
      <c r="L22" s="85"/>
      <c r="M22" s="86"/>
      <c r="N22" s="84"/>
      <c r="O22" s="73"/>
      <c r="P22" s="74">
        <f t="shared" ref="P22:U22" ca="1" si="0">INT((Q23+Q24+Q22)/10)</f>
        <v>1</v>
      </c>
      <c r="Q22" s="72">
        <f t="shared" ca="1" si="0"/>
        <v>0</v>
      </c>
      <c r="R22" s="73">
        <f t="shared" ca="1" si="0"/>
        <v>0</v>
      </c>
      <c r="S22" s="74">
        <f t="shared" ca="1" si="0"/>
        <v>1</v>
      </c>
      <c r="T22" s="72">
        <f t="shared" ca="1" si="0"/>
        <v>0</v>
      </c>
      <c r="U22" s="73">
        <f t="shared" ca="1" si="0"/>
        <v>0</v>
      </c>
      <c r="V22" s="74"/>
      <c r="X22" s="85"/>
      <c r="Y22" s="86"/>
      <c r="Z22" s="72"/>
      <c r="AA22" s="73">
        <f t="shared" ref="AA22:AG22" ca="1" si="1">INT((AB23+AB24+AB22)/10)</f>
        <v>0</v>
      </c>
      <c r="AB22" s="74">
        <f t="shared" ca="1" si="1"/>
        <v>0</v>
      </c>
      <c r="AC22" s="72">
        <f t="shared" ca="1" si="1"/>
        <v>0</v>
      </c>
      <c r="AD22" s="73">
        <f t="shared" ca="1" si="1"/>
        <v>0</v>
      </c>
      <c r="AE22" s="74">
        <f t="shared" ca="1" si="1"/>
        <v>0</v>
      </c>
      <c r="AF22" s="72">
        <f t="shared" ca="1" si="1"/>
        <v>0</v>
      </c>
      <c r="AG22" s="73">
        <f t="shared" ca="1" si="1"/>
        <v>0</v>
      </c>
      <c r="AH22" s="74"/>
      <c r="AI22" s="76">
        <f>SUM(AI20,AI21)</f>
        <v>6</v>
      </c>
      <c r="AL22" s="76">
        <f>SUM(AL20,AL21)</f>
        <v>7</v>
      </c>
      <c r="AO22" s="76">
        <f>SUM(AO20,AO21)</f>
        <v>8</v>
      </c>
    </row>
    <row r="23" spans="2:43" s="215" customFormat="1" ht="18" customHeight="1" x14ac:dyDescent="0.25">
      <c r="B23" s="186"/>
      <c r="C23" s="191"/>
      <c r="D23" s="185"/>
      <c r="E23" s="186"/>
      <c r="F23" s="189">
        <f ca="1">INT(AJ23/10^((AI22)-2))</f>
        <v>1</v>
      </c>
      <c r="G23" s="185">
        <f ca="1">INT((AJ23-((F23*10^((AI22)-2))))/10^((AI22)-3))</f>
        <v>6</v>
      </c>
      <c r="H23" s="186">
        <f ca="1">INT((AJ23-((F23*10^((AI22)-2)+G23*10^((AI22)-3))))/10^((AI22)-4))</f>
        <v>5</v>
      </c>
      <c r="I23" s="191">
        <f ca="1">INT((AJ23-((F23*10^((AI22)-2)+G23*10^((AI22)-3)+H23*10^((AI22)-4))))/10^((AI22)-5))</f>
        <v>4</v>
      </c>
      <c r="J23" s="176">
        <f ca="1">INT((AJ23-((F23*10^((AI22)-2)+G23*10^((AI22)-3)+ H23*10^((AI22)-4)+ I23*10^((AI22)-5))))/10^((AI22)-6))</f>
        <v>8</v>
      </c>
      <c r="K23" s="192"/>
      <c r="L23" s="193"/>
      <c r="M23" s="194"/>
      <c r="N23" s="186"/>
      <c r="O23" s="191"/>
      <c r="P23" s="185"/>
      <c r="Q23" s="188">
        <f ca="1">INT(AM23/10^((AL22)-2))</f>
        <v>6</v>
      </c>
      <c r="R23" s="191">
        <f ca="1">INT((AM23-((Q23*10^((AL22)-2))))/10^((AL22)-3))</f>
        <v>9</v>
      </c>
      <c r="S23" s="185">
        <f ca="1">INT((AM23-((Q23*10^((AL22)-2)+R23*10^((AL22)-3))))/10^((AL22)-4))</f>
        <v>1</v>
      </c>
      <c r="T23" s="186">
        <f ca="1">INT((AM23-((Q23*10^((AL22)-2)+R23*10^((AL22)-3)+S23*10^((AL22)-4))))/10^((AL22)-5))</f>
        <v>5</v>
      </c>
      <c r="U23" s="191">
        <f ca="1">INT((AM23-((Q23*10^((AL22)-2)+R23*10^((AL22)-3)+S23*10^((AL22)-4)+T23*10^((AL22)-5))))/10^((AL22)-6))</f>
        <v>0</v>
      </c>
      <c r="V23" s="176">
        <f ca="1">INT((AM23-((Q23*10^((AL22)-2)+R23*10^((AL22)-3)+S23*10^((AL22)-4)+T23*10^((AL22)-5)+U23*10^((AL22)-6))))/10^((AL22)-7))</f>
        <v>9</v>
      </c>
      <c r="W23" s="192"/>
      <c r="X23" s="193"/>
      <c r="Y23" s="194"/>
      <c r="Z23" s="186"/>
      <c r="AA23" s="191"/>
      <c r="AB23" s="190">
        <f ca="1">INT(AP23/10^((AO22)-2))</f>
        <v>0</v>
      </c>
      <c r="AC23" s="186">
        <f ca="1">INT((AP23-(AB23*10^((AO22)-2)))/10^((AO22)-3))</f>
        <v>0</v>
      </c>
      <c r="AD23" s="191">
        <f ca="1">INT((AP23-(AB23*10^((AO22)-2)+AC23*10^((AO22)-3)))/10^((AO22)-4))</f>
        <v>0</v>
      </c>
      <c r="AE23" s="185">
        <f ca="1">INT((AP23-(AB23*10^((AO22)-2)+AC23*10^((AO22)-3)+AD23*10^(AO22-4)))/10^((AO22)-5))</f>
        <v>0</v>
      </c>
      <c r="AF23" s="186">
        <f ca="1">INT((AP23-((AB23*10^((AO22)-2)+AC23*10^((AO22)-3)+AD23*10^((AO22)-4)+AE23*10^((AO22)-5))))/10^((AO22)-6))</f>
        <v>0</v>
      </c>
      <c r="AG23" s="191">
        <f ca="1">INT((AP23-((AB23*10^((AO22)-2)+AC23*10^((AO22)-3)+AD23*10^((AO22)-4)+AE23*10^((AO22)-5)+AF23*10^((AO22)-6))))/10^((AO22)-7))</f>
        <v>0</v>
      </c>
      <c r="AH23" s="176">
        <f ca="1">INT((AP23-((AB23*10^((AO22)-2)+AC23*10^((AO22)-3)+AD23*10^((AO22)-4)+AE23*10^((AO22)-5)+AF23*10^((AO22)-6)+AG23*10^((AO22)-7))))/10^((AO22)-8))</f>
        <v>0</v>
      </c>
      <c r="AI23" s="213"/>
      <c r="AJ23" s="214">
        <f ca="1">AJ20*VALUE(RIGHT(AJ21,1))</f>
        <v>16548</v>
      </c>
      <c r="AK23" s="214">
        <f ca="1">VALUE(CONCATENATE(F23,G23,H23,I23,J23))</f>
        <v>16548</v>
      </c>
      <c r="AL23" s="213"/>
      <c r="AM23" s="214">
        <f ca="1">AM20*VALUE(RIGHT(AM21,1))</f>
        <v>691509</v>
      </c>
      <c r="AN23" s="214">
        <f ca="1">VALUE(CONCATENATE(Q23,R23,S23,T23,U23,V23))</f>
        <v>691509</v>
      </c>
      <c r="AO23" s="213"/>
      <c r="AP23" s="214">
        <f ca="1">AP20*VALUE(RIGHT(AP21,1))</f>
        <v>0</v>
      </c>
      <c r="AQ23" s="214">
        <f ca="1">VALUE(CONCATENATE(AB23,AC23,AD23,AE23,AF23,AG23,AH23))</f>
        <v>0</v>
      </c>
    </row>
    <row r="24" spans="2:43" ht="18" customHeight="1" thickBot="1" x14ac:dyDescent="0.3">
      <c r="B24" s="186"/>
      <c r="C24" s="191"/>
      <c r="D24" s="198" t="s">
        <v>0</v>
      </c>
      <c r="E24" s="188">
        <f ca="1">INT(AJ24/10^((AI22)-1))</f>
        <v>2</v>
      </c>
      <c r="F24" s="191">
        <f ca="1">INT((AJ24-((E24*10^((AI22)-1))))/10^((AI22)-2))</f>
        <v>2</v>
      </c>
      <c r="G24" s="185">
        <f ca="1">INT((AJ24-((E24*10^((AI22)-1)+F24*10^((AI22)-2))))/10^((AI22)-3))</f>
        <v>0</v>
      </c>
      <c r="H24" s="186">
        <f ca="1">INT((AJ24-((E24*10^((AI22)-1)+F24*10^((AI22)-2)+G24*10^((AI22)-3))))/10^((AI22)-4))</f>
        <v>6</v>
      </c>
      <c r="I24" s="178">
        <f ca="1">INT((AJ24-((E24*10^((AI22)-1)+F24*10^((AI22)-2)+G24*10^((AI22)-3)+H24*10^((AI22)-4))))/10^((AI22)-5))</f>
        <v>4</v>
      </c>
      <c r="J24" s="176">
        <v>0</v>
      </c>
      <c r="K24" s="192"/>
      <c r="L24" s="193"/>
      <c r="M24" s="194"/>
      <c r="N24" s="186"/>
      <c r="O24" s="198" t="s">
        <v>0</v>
      </c>
      <c r="P24" s="190">
        <f ca="1">INT(AM24/10^((AL22)-1))</f>
        <v>7</v>
      </c>
      <c r="Q24" s="186">
        <f ca="1">INT((AM24-((P24*10^((AL22)-1))))/10^((AL22)-2))</f>
        <v>9</v>
      </c>
      <c r="R24" s="191">
        <f ca="1">INT((AM24-((P24*10^((AL22)-1)+Q24*10^((AL22)-2))))/10^((AL22)-3))</f>
        <v>0</v>
      </c>
      <c r="S24" s="185">
        <f ca="1">INT((AM24-((P24*10^((AL22)-1)+Q24*10^((AL22)-2)+R24*10^((AL22)-3))))/10^((AL22)-4))</f>
        <v>2</v>
      </c>
      <c r="T24" s="186">
        <f ca="1">INT((AM24-((P24*10^((AL22)-1)+Q24*10^((AL22)-2)+R24*10^((AL22)-3)+S24*10^((AL22)-4))))/10^((AL22)-5))</f>
        <v>9</v>
      </c>
      <c r="U24" s="178">
        <f ca="1">INT((AM24-((P24*10^((AL22)-1)+Q24*10^((AL22)-2)+R24*10^((AL22)-3)+S24*10^((AL22)-4)+T24*10^((AL22)-5))))/10^((AL22)-6))</f>
        <v>6</v>
      </c>
      <c r="V24" s="176">
        <v>0</v>
      </c>
      <c r="W24" s="192"/>
      <c r="X24" s="193"/>
      <c r="Y24" s="194"/>
      <c r="Z24" s="198" t="s">
        <v>0</v>
      </c>
      <c r="AA24" s="189">
        <f ca="1">INT(AP24/10^((AO22)-1))</f>
        <v>2</v>
      </c>
      <c r="AB24" s="185">
        <f ca="1">INT((AP24-((AA24*10^((AO22)-1))))/10^((AO22)-2))</f>
        <v>8</v>
      </c>
      <c r="AC24" s="186">
        <f ca="1">INT((AP24-((AA24*10^((AO22)-1)+AB24*10^((AO22)-2))))/10^((AO22)-3))</f>
        <v>9</v>
      </c>
      <c r="AD24" s="191">
        <f ca="1">INT((AP24-((AA24*10^((AO22)-1)+AB24*10^((AO22)-2)+AC24*10^((AO22)-3))))/10^((AO22)-4))</f>
        <v>8</v>
      </c>
      <c r="AE24" s="185">
        <f ca="1">INT((AP24-((AA24*10^((AO22)-1)+AB24*10^((AO22)-2)+AC24*10^((AO22)-3)+AD24*10^((AO22)-4))))/10^((AO22)-5))</f>
        <v>0</v>
      </c>
      <c r="AF24" s="186">
        <f ca="1">INT((AP24-((AA24*10^((AO22)-1)+AB24*10^((AO22)-2)+AC24*10^((AO22)-3)+AD24*10^((AO22)-4)+AE24*10^((AO22)-5))))/10^((AO22)-6))</f>
        <v>1</v>
      </c>
      <c r="AG24" s="178">
        <f ca="1">INT((AP24-((AA24*10^((AO22)-1)+AB24*10^((AO22)-2)+AC24*10^((AO22)-3)+AD24*10^((AO22)-4)+AE24*10^((AO22)-5)+AF24*10^((AO22)-6))))/10^((AO22)-7))</f>
        <v>6</v>
      </c>
      <c r="AH24" s="176">
        <v>0</v>
      </c>
      <c r="AJ24" s="216">
        <f ca="1">10*AJ20*VALUE(LEFT(AJ21,1))</f>
        <v>220640</v>
      </c>
      <c r="AK24" s="214">
        <f ca="1">VALUE(CONCATENATE(F24,G24,H24,I24,J24))</f>
        <v>20640</v>
      </c>
      <c r="AM24" s="216">
        <f ca="1">10*AM20*VALUE(LEFT(AM21,1))</f>
        <v>7902960</v>
      </c>
      <c r="AN24" s="214">
        <f ca="1">VALUE(CONCATENATE(P24,Q24,R24,S24,T24,U24,V24))</f>
        <v>7902960</v>
      </c>
      <c r="AP24" s="216">
        <f ca="1">10*AP20*VALUE(LEFT(AP21,1))</f>
        <v>28980160</v>
      </c>
      <c r="AQ24" s="214">
        <f ca="1">VALUE(CONCATENATE(AA24,AB24,AC24,AD24,AE24,AF24,AG24,AH24))</f>
        <v>28980160</v>
      </c>
    </row>
    <row r="25" spans="2:43" ht="18" customHeight="1" thickTop="1" x14ac:dyDescent="0.25">
      <c r="B25" s="201"/>
      <c r="C25" s="180"/>
      <c r="D25" s="204"/>
      <c r="E25" s="207">
        <f ca="1">VALUE(RIGHT((E22+E23+E24),1))</f>
        <v>2</v>
      </c>
      <c r="F25" s="205" t="str">
        <f ca="1">RIGHT((F22+F23+F24),1)</f>
        <v>3</v>
      </c>
      <c r="G25" s="204" t="str">
        <f ca="1">RIGHT((G22+G23+G24),1)</f>
        <v>7</v>
      </c>
      <c r="H25" s="204" t="str">
        <f ca="1">RIGHT((H22+H23+H24),1)</f>
        <v>1</v>
      </c>
      <c r="I25" s="205" t="str">
        <f ca="1">RIGHT((I22+I23+I24),1)</f>
        <v>8</v>
      </c>
      <c r="J25" s="204" t="str">
        <f ca="1">RIGHT((J22+J23+J24),1)</f>
        <v>8</v>
      </c>
      <c r="L25" s="180"/>
      <c r="M25" s="200"/>
      <c r="N25" s="201"/>
      <c r="O25" s="205"/>
      <c r="P25" s="208">
        <f ca="1">VALUE(RIGHT((P22+P23+P24),1))</f>
        <v>8</v>
      </c>
      <c r="Q25" s="202" t="str">
        <f t="shared" ref="Q25:V25" ca="1" si="2">RIGHT((Q22+Q23+Q24),1)</f>
        <v>5</v>
      </c>
      <c r="R25" s="205" t="str">
        <f t="shared" ca="1" si="2"/>
        <v>9</v>
      </c>
      <c r="S25" s="204" t="str">
        <f t="shared" ca="1" si="2"/>
        <v>4</v>
      </c>
      <c r="T25" s="202" t="str">
        <f t="shared" ca="1" si="2"/>
        <v>4</v>
      </c>
      <c r="U25" s="205" t="str">
        <f t="shared" ca="1" si="2"/>
        <v>6</v>
      </c>
      <c r="V25" s="204" t="str">
        <f t="shared" ca="1" si="2"/>
        <v>9</v>
      </c>
      <c r="X25" s="180"/>
      <c r="Y25" s="200"/>
      <c r="Z25" s="202"/>
      <c r="AA25" s="203">
        <f ca="1">VALUE(RIGHT((AA22+AA23+AA24),1))</f>
        <v>2</v>
      </c>
      <c r="AB25" s="204" t="str">
        <f t="shared" ref="AB25:AG25" ca="1" si="3">RIGHT((AB22+AB23+AB24),1)</f>
        <v>8</v>
      </c>
      <c r="AC25" s="202" t="str">
        <f t="shared" ca="1" si="3"/>
        <v>9</v>
      </c>
      <c r="AD25" s="205" t="str">
        <f t="shared" ca="1" si="3"/>
        <v>8</v>
      </c>
      <c r="AE25" s="204" t="str">
        <f t="shared" ca="1" si="3"/>
        <v>0</v>
      </c>
      <c r="AF25" s="202" t="str">
        <f t="shared" ca="1" si="3"/>
        <v>1</v>
      </c>
      <c r="AG25" s="205" t="str">
        <f t="shared" ca="1" si="3"/>
        <v>6</v>
      </c>
      <c r="AH25" s="204" t="str">
        <f ca="1">RIGHT((AH22+AH23+AH24),1)</f>
        <v>0</v>
      </c>
      <c r="AJ25" s="211">
        <f ca="1">SUM(AJ23,AJ24)</f>
        <v>237188</v>
      </c>
      <c r="AK25" s="214">
        <f ca="1">VALUE(CONCATENATE(E25,F25,G25,H25,I25,J25))</f>
        <v>237188</v>
      </c>
      <c r="AM25" s="211">
        <f ca="1">SUM(AM23,AM24)</f>
        <v>8594469</v>
      </c>
      <c r="AN25" s="214">
        <f ca="1">VALUE(CONCATENATE(P25,Q25,R25,S25,T25,U25,V25))</f>
        <v>8594469</v>
      </c>
      <c r="AP25" s="211">
        <f ca="1">SUM(AP23,AP24)</f>
        <v>28980160</v>
      </c>
      <c r="AQ25" s="214">
        <f ca="1">VALUE(CONCATENATE(AA25,AB25,AC25,AD25,AE25,AF25,AG25,AH25))</f>
        <v>28980160</v>
      </c>
    </row>
    <row r="26" spans="2:43" ht="18" customHeight="1" x14ac:dyDescent="0.25">
      <c r="B26" s="201"/>
      <c r="C26" s="180"/>
      <c r="D26" s="200"/>
      <c r="E26" s="201"/>
      <c r="F26" s="180"/>
      <c r="G26" s="200"/>
      <c r="H26" s="201"/>
      <c r="I26" s="180"/>
      <c r="J26" s="200"/>
      <c r="K26" s="206"/>
      <c r="L26" s="180"/>
      <c r="M26" s="200"/>
      <c r="N26" s="201"/>
      <c r="O26" s="180"/>
      <c r="P26" s="200"/>
      <c r="Q26" s="201"/>
      <c r="R26" s="180"/>
      <c r="S26" s="200"/>
      <c r="T26" s="201"/>
      <c r="U26" s="180"/>
      <c r="V26" s="200"/>
      <c r="W26" s="206"/>
      <c r="X26" s="180"/>
      <c r="Y26" s="200"/>
      <c r="Z26" s="201"/>
      <c r="AA26" s="180"/>
      <c r="AB26" s="200"/>
      <c r="AC26" s="201"/>
      <c r="AD26" s="180"/>
      <c r="AE26" s="200"/>
      <c r="AF26" s="201"/>
      <c r="AG26" s="180"/>
      <c r="AH26" s="200"/>
    </row>
    <row r="27" spans="2:43" ht="18" customHeight="1" x14ac:dyDescent="0.25">
      <c r="B27" s="201"/>
      <c r="C27" s="180"/>
      <c r="D27" s="200"/>
      <c r="E27" s="201"/>
      <c r="F27" s="180"/>
      <c r="G27" s="200"/>
      <c r="H27" s="201"/>
      <c r="I27" s="180"/>
      <c r="J27" s="200"/>
      <c r="K27" s="206"/>
      <c r="L27" s="180"/>
      <c r="M27" s="200"/>
      <c r="N27" s="201"/>
      <c r="O27" s="180"/>
      <c r="P27" s="200"/>
      <c r="Q27" s="201"/>
      <c r="R27" s="180"/>
      <c r="S27" s="200"/>
      <c r="T27" s="201"/>
      <c r="U27" s="180"/>
      <c r="V27" s="200"/>
      <c r="W27" s="206"/>
      <c r="X27" s="180"/>
      <c r="Y27" s="200"/>
      <c r="Z27" s="201"/>
      <c r="AA27" s="180"/>
      <c r="AB27" s="200"/>
      <c r="AC27" s="201"/>
      <c r="AD27" s="180"/>
      <c r="AE27" s="200"/>
      <c r="AF27" s="201"/>
      <c r="AG27" s="180"/>
      <c r="AH27" s="200"/>
    </row>
    <row r="28" spans="2:43" s="82" customFormat="1" ht="8.1" customHeight="1" x14ac:dyDescent="0.2">
      <c r="B28" s="364" t="s">
        <v>8</v>
      </c>
      <c r="C28" s="364"/>
      <c r="D28" s="87"/>
      <c r="E28" s="88"/>
      <c r="F28" s="89"/>
      <c r="G28" s="87"/>
      <c r="H28" s="88"/>
      <c r="I28" s="89"/>
      <c r="J28" s="87"/>
      <c r="K28" s="78"/>
      <c r="L28" s="364" t="s">
        <v>9</v>
      </c>
      <c r="M28" s="364"/>
      <c r="N28" s="88"/>
      <c r="O28" s="89"/>
      <c r="P28" s="87"/>
      <c r="Q28" s="88"/>
      <c r="R28" s="89"/>
      <c r="S28" s="87"/>
      <c r="T28" s="88"/>
      <c r="U28" s="89"/>
      <c r="V28" s="87"/>
      <c r="W28" s="78"/>
      <c r="X28" s="364" t="s">
        <v>10</v>
      </c>
      <c r="Y28" s="364"/>
      <c r="Z28" s="88"/>
      <c r="AA28" s="89"/>
      <c r="AB28" s="87"/>
      <c r="AC28" s="88"/>
      <c r="AD28" s="89"/>
      <c r="AE28" s="87"/>
      <c r="AF28" s="88"/>
      <c r="AG28" s="89"/>
      <c r="AH28" s="77"/>
      <c r="AI28" s="81"/>
      <c r="AL28" s="81"/>
      <c r="AO28" s="81"/>
    </row>
    <row r="29" spans="2:43" s="82" customFormat="1" ht="8.1" customHeight="1" x14ac:dyDescent="0.2">
      <c r="B29" s="364"/>
      <c r="C29" s="364"/>
      <c r="D29" s="77"/>
      <c r="E29" s="1">
        <f ca="1">INT(((F33*G34)+F29)/10)</f>
        <v>0</v>
      </c>
      <c r="F29" s="1">
        <f ca="1">INT(((G33*G34)+G29)/10)</f>
        <v>0</v>
      </c>
      <c r="G29" s="1">
        <f ca="1">INT(((H33*G34)+H29)/10)</f>
        <v>0</v>
      </c>
      <c r="H29" s="1">
        <f ca="1">INT(((I33*G34)+I29)/10)</f>
        <v>0</v>
      </c>
      <c r="I29" s="1">
        <f ca="1">INT((J33*G34)/10)</f>
        <v>0</v>
      </c>
      <c r="J29" s="77"/>
      <c r="K29" s="78"/>
      <c r="L29" s="364"/>
      <c r="M29" s="364"/>
      <c r="N29" s="79"/>
      <c r="O29" s="80"/>
      <c r="P29" s="77"/>
      <c r="Q29" s="1">
        <f ca="1">INT(((R33*S34)+R29)/10)</f>
        <v>0</v>
      </c>
      <c r="R29" s="1">
        <f ca="1">INT(((S33*S34)+S29)/10)</f>
        <v>0</v>
      </c>
      <c r="S29" s="1">
        <f ca="1">INT(((T33*S34)+T29)/10)</f>
        <v>0</v>
      </c>
      <c r="T29" s="1">
        <f ca="1">INT(((U33*S34)+U29)/10)</f>
        <v>0</v>
      </c>
      <c r="U29" s="1">
        <f ca="1">INT((V33*S34)/10)</f>
        <v>0</v>
      </c>
      <c r="V29" s="77"/>
      <c r="W29" s="78"/>
      <c r="X29" s="364"/>
      <c r="Y29" s="364"/>
      <c r="Z29" s="79"/>
      <c r="AA29" s="80"/>
      <c r="AB29" s="77"/>
      <c r="AC29" s="1">
        <f ca="1">INT(((AD33*AE34)+AD29)/10)</f>
        <v>0</v>
      </c>
      <c r="AD29" s="1">
        <f ca="1">INT(((AE33*AE34)+AE29)/10)</f>
        <v>0</v>
      </c>
      <c r="AE29" s="1">
        <f ca="1">INT(((AF33*AE34)+AF29)/10)</f>
        <v>0</v>
      </c>
      <c r="AF29" s="1">
        <f ca="1">INT(((AG33*AE34)+AG29)/10)</f>
        <v>0</v>
      </c>
      <c r="AG29" s="1">
        <f ca="1">INT((AH33*AE34)/10)</f>
        <v>0</v>
      </c>
      <c r="AH29" s="77"/>
      <c r="AI29" s="81"/>
      <c r="AL29" s="81"/>
      <c r="AO29" s="81"/>
    </row>
    <row r="30" spans="2:43" s="82" customFormat="1" ht="8.1" customHeight="1" x14ac:dyDescent="0.2">
      <c r="B30" s="79"/>
      <c r="C30" s="80"/>
      <c r="D30" s="77"/>
      <c r="E30" s="1">
        <f ca="1">INT(((F33*H34)+F30)/10)</f>
        <v>0</v>
      </c>
      <c r="F30" s="1">
        <f ca="1">INT(((G33*H34)+G30)/10)</f>
        <v>0</v>
      </c>
      <c r="G30" s="1"/>
      <c r="H30" s="1">
        <f ca="1">INT(((I33*H34)+I30)/10)</f>
        <v>3</v>
      </c>
      <c r="I30" s="1">
        <f ca="1">INT((J33*H34)/10)</f>
        <v>3</v>
      </c>
      <c r="J30" s="77"/>
      <c r="K30" s="78"/>
      <c r="L30" s="80"/>
      <c r="M30" s="77"/>
      <c r="N30" s="79"/>
      <c r="O30" s="80"/>
      <c r="P30" s="77"/>
      <c r="Q30" s="1">
        <f ca="1">INT(((R33*T34)+R30)/10)</f>
        <v>0</v>
      </c>
      <c r="R30" s="1"/>
      <c r="S30" s="1">
        <f ca="1">INT(((T33*T34)+T30)/10)</f>
        <v>7</v>
      </c>
      <c r="T30" s="1">
        <f ca="1">INT(((U33*T34)+U30)/10)</f>
        <v>5</v>
      </c>
      <c r="U30" s="1">
        <f ca="1">INT((V33*T34)/10)</f>
        <v>4</v>
      </c>
      <c r="V30" s="77"/>
      <c r="W30" s="78"/>
      <c r="X30" s="80"/>
      <c r="Y30" s="77"/>
      <c r="Z30" s="79"/>
      <c r="AA30" s="80"/>
      <c r="AB30" s="77"/>
      <c r="AC30" s="1"/>
      <c r="AD30" s="1">
        <f ca="1">INT(((AE33*AF34)+AE30)/10)</f>
        <v>1</v>
      </c>
      <c r="AE30" s="1">
        <f ca="1">INT(((AF33*AF34)+AF30)/10)</f>
        <v>2</v>
      </c>
      <c r="AF30" s="1">
        <f ca="1">INT(((AG33*AF34)+AG30)/10)</f>
        <v>2</v>
      </c>
      <c r="AG30" s="1">
        <f ca="1">INT((AH33*AF34)/10)</f>
        <v>0</v>
      </c>
      <c r="AH30" s="77"/>
      <c r="AI30" s="81"/>
      <c r="AL30" s="81"/>
      <c r="AO30" s="81"/>
    </row>
    <row r="31" spans="2:43" s="82" customFormat="1" ht="8.1" customHeight="1" x14ac:dyDescent="0.2">
      <c r="B31" s="79"/>
      <c r="C31" s="80"/>
      <c r="D31" s="77"/>
      <c r="E31" s="1">
        <f ca="1">INT(((F33*I34)+F31)/10)</f>
        <v>0</v>
      </c>
      <c r="F31" s="1">
        <f ca="1">INT(((G33*I34)+G31)/10)</f>
        <v>0</v>
      </c>
      <c r="G31" s="1"/>
      <c r="H31" s="1">
        <f ca="1">INT(((I33*I34)+I31)/10)</f>
        <v>7</v>
      </c>
      <c r="I31" s="1">
        <f ca="1">INT((J33*I34)/10)</f>
        <v>7</v>
      </c>
      <c r="J31" s="77"/>
      <c r="K31" s="78"/>
      <c r="L31" s="80"/>
      <c r="M31" s="77"/>
      <c r="N31" s="79"/>
      <c r="O31" s="80"/>
      <c r="P31" s="77"/>
      <c r="Q31" s="1">
        <f ca="1">INT(((R33*U34)+R31)/10)</f>
        <v>0</v>
      </c>
      <c r="R31" s="1"/>
      <c r="S31" s="1">
        <f ca="1">INT(((T33*U34)+T31)/10)</f>
        <v>3</v>
      </c>
      <c r="T31" s="1">
        <f ca="1">INT(((U33*U34)+U31)/10)</f>
        <v>2</v>
      </c>
      <c r="U31" s="1">
        <f ca="1">INT((V33*U34)/10)</f>
        <v>2</v>
      </c>
      <c r="V31" s="77"/>
      <c r="W31" s="78"/>
      <c r="X31" s="80"/>
      <c r="Y31" s="77"/>
      <c r="Z31" s="79"/>
      <c r="AA31" s="80"/>
      <c r="AB31" s="77"/>
      <c r="AC31" s="1"/>
      <c r="AD31" s="1">
        <f ca="1">INT(((AE33*AG34)+AE31)/10)</f>
        <v>1</v>
      </c>
      <c r="AE31" s="1">
        <f ca="1">INT(((AF33*AG34)+AF31)/10)</f>
        <v>2</v>
      </c>
      <c r="AF31" s="1">
        <f ca="1">INT(((AG33*AG34)+AG31)/10)</f>
        <v>3</v>
      </c>
      <c r="AG31" s="1">
        <f ca="1">INT((AH33*AG34)/10)</f>
        <v>1</v>
      </c>
      <c r="AH31" s="77"/>
      <c r="AI31" s="81"/>
      <c r="AL31" s="81"/>
      <c r="AO31" s="81"/>
    </row>
    <row r="32" spans="2:43" s="82" customFormat="1" ht="8.1" customHeight="1" x14ac:dyDescent="0.2">
      <c r="B32" s="367">
        <v>1</v>
      </c>
      <c r="C32" s="367"/>
      <c r="D32" s="77"/>
      <c r="E32" s="1">
        <f ca="1">INT(((F33*J34)+F32)/10)</f>
        <v>0</v>
      </c>
      <c r="F32" s="1">
        <f ca="1">INT(((G33*J34)+G32)/10)</f>
        <v>0</v>
      </c>
      <c r="G32" s="1"/>
      <c r="H32" s="1">
        <f ca="1">INT(((I33*J34)+I32)/10)</f>
        <v>0</v>
      </c>
      <c r="I32" s="1">
        <f ca="1">INT((J33*J34)/10)</f>
        <v>0</v>
      </c>
      <c r="J32" s="3"/>
      <c r="K32" s="78"/>
      <c r="L32" s="367">
        <v>1</v>
      </c>
      <c r="M32" s="367"/>
      <c r="N32" s="79"/>
      <c r="O32" s="80"/>
      <c r="P32" s="77"/>
      <c r="Q32" s="1">
        <f ca="1">INT(((R33*V34)+R32)/10)</f>
        <v>0</v>
      </c>
      <c r="R32" s="1"/>
      <c r="S32" s="1">
        <f ca="1">INT(((T33*V34)+T32)/10)</f>
        <v>5</v>
      </c>
      <c r="T32" s="1">
        <f ca="1">INT(((U33*V34)+U32)/10)</f>
        <v>3</v>
      </c>
      <c r="U32" s="1">
        <f ca="1">INT((V33*V34)/10)</f>
        <v>3</v>
      </c>
      <c r="V32" s="3"/>
      <c r="W32" s="78"/>
      <c r="X32" s="368">
        <v>0.5</v>
      </c>
      <c r="Y32" s="368"/>
      <c r="Z32" s="79"/>
      <c r="AA32" s="80"/>
      <c r="AB32" s="77"/>
      <c r="AC32" s="1"/>
      <c r="AD32" s="1">
        <f ca="1">INT(((AE33*AH34)+AE32)/10)</f>
        <v>1</v>
      </c>
      <c r="AE32" s="1">
        <f ca="1">INT(((AF33*AH34)+AF32)/10)</f>
        <v>2</v>
      </c>
      <c r="AF32" s="1">
        <f ca="1">INT(((AG33*AH34)+AG32)/10)</f>
        <v>3</v>
      </c>
      <c r="AG32" s="1">
        <f ca="1">INT((AH33*AH34)/10)</f>
        <v>1</v>
      </c>
      <c r="AH32" s="3"/>
      <c r="AI32" s="81"/>
      <c r="AL32" s="81"/>
      <c r="AO32" s="81"/>
    </row>
    <row r="33" spans="2:43" ht="18" customHeight="1" x14ac:dyDescent="0.25">
      <c r="B33" s="172"/>
      <c r="C33" s="173"/>
      <c r="D33" s="176"/>
      <c r="E33" s="177"/>
      <c r="F33" s="178"/>
      <c r="G33" s="176"/>
      <c r="H33" s="177" t="str">
        <f ca="1">MID($AJ$33,$AI$33-2,1)</f>
        <v>5</v>
      </c>
      <c r="I33" s="178" t="str">
        <f ca="1">MID($AJ$33,$AI$33-1,1)</f>
        <v>8</v>
      </c>
      <c r="J33" s="176" t="str">
        <f ca="1">MID($AJ$33,$AI$33,1)</f>
        <v>8</v>
      </c>
      <c r="L33" s="169"/>
      <c r="N33" s="172"/>
      <c r="O33" s="173"/>
      <c r="P33" s="176"/>
      <c r="Q33" s="177"/>
      <c r="R33" s="178"/>
      <c r="S33" s="176" t="str">
        <f ca="1">MID($AM$33,$AL$33-3,1)</f>
        <v>4</v>
      </c>
      <c r="T33" s="177" t="str">
        <f ca="1">MID($AM$33,$AL$33-2,1)</f>
        <v>9</v>
      </c>
      <c r="U33" s="178" t="str">
        <f ca="1">MID($AM$33,$AL$33-1,1)</f>
        <v>6</v>
      </c>
      <c r="V33" s="176" t="str">
        <f ca="1">MID($AM$33,$AL$33,1)</f>
        <v>6</v>
      </c>
      <c r="X33" s="169"/>
      <c r="Z33" s="172"/>
      <c r="AA33" s="173"/>
      <c r="AB33" s="176"/>
      <c r="AC33" s="177"/>
      <c r="AD33" s="178" t="str">
        <f ca="1">MID($AP$33,$AO$33-4,1)</f>
        <v>9</v>
      </c>
      <c r="AE33" s="176" t="str">
        <f ca="1">MID($AP$33,$AO$33-3,1)</f>
        <v>3</v>
      </c>
      <c r="AF33" s="177" t="str">
        <f ca="1">MID($AP$33,$AO$33-2,1)</f>
        <v>6</v>
      </c>
      <c r="AG33" s="178" t="str">
        <f ca="1">MID($AP$33,$AO$33-1,1)</f>
        <v>9</v>
      </c>
      <c r="AH33" s="176" t="str">
        <f ca="1">MID($AP$33,$AO$33,1)</f>
        <v>3</v>
      </c>
      <c r="AI33" s="209">
        <v>3</v>
      </c>
      <c r="AJ33" s="211">
        <f ca="1">RANDBETWEEN(10^(AI33-1),10^AI33)</f>
        <v>588</v>
      </c>
      <c r="AL33" s="209">
        <v>4</v>
      </c>
      <c r="AM33" s="211">
        <f ca="1">RANDBETWEEN(10^(AL33-1),10^AL33)</f>
        <v>4966</v>
      </c>
      <c r="AO33" s="209">
        <v>5</v>
      </c>
      <c r="AP33" s="211">
        <f ca="1">RANDBETWEEN(10^(AO33-1),10^AO33)</f>
        <v>93693</v>
      </c>
    </row>
    <row r="34" spans="2:43" ht="18" customHeight="1" thickBot="1" x14ac:dyDescent="0.3">
      <c r="B34" s="179"/>
      <c r="C34" s="180"/>
      <c r="D34" s="187" t="str">
        <f>F8</f>
        <v>×</v>
      </c>
      <c r="E34" s="177"/>
      <c r="F34" s="178"/>
      <c r="G34" s="176"/>
      <c r="H34" s="177" t="str">
        <f ca="1">MID(AJ34,AI34-2,1)</f>
        <v>4</v>
      </c>
      <c r="I34" s="178" t="str">
        <f ca="1">MID(AJ34,AI34-1,1)</f>
        <v>9</v>
      </c>
      <c r="J34" s="176" t="str">
        <f ca="1">MID(AJ34,AI34,1)</f>
        <v>1</v>
      </c>
      <c r="L34" s="181"/>
      <c r="M34" s="184"/>
      <c r="N34" s="187" t="str">
        <f>F8</f>
        <v>×</v>
      </c>
      <c r="O34" s="173"/>
      <c r="P34" s="176"/>
      <c r="Q34" s="177"/>
      <c r="R34" s="178"/>
      <c r="S34" s="176"/>
      <c r="T34" s="177" t="str">
        <f ca="1">MID(AM34,AL34-2,1)</f>
        <v>8</v>
      </c>
      <c r="U34" s="178" t="str">
        <f ca="1">MID(AM34,AL34-1,1)</f>
        <v>4</v>
      </c>
      <c r="V34" s="176" t="str">
        <f ca="1">MID(AM34,AL34,1)</f>
        <v>6</v>
      </c>
      <c r="X34" s="181"/>
      <c r="Y34" s="184"/>
      <c r="Z34" s="187" t="str">
        <f>F8</f>
        <v>×</v>
      </c>
      <c r="AA34" s="173"/>
      <c r="AB34" s="176"/>
      <c r="AC34" s="177"/>
      <c r="AD34" s="178"/>
      <c r="AE34" s="176"/>
      <c r="AF34" s="177" t="str">
        <f ca="1">MID(AP34,AO34-2,1)</f>
        <v>3</v>
      </c>
      <c r="AG34" s="178" t="str">
        <f ca="1">MID(AP34,AO34-1,1)</f>
        <v>4</v>
      </c>
      <c r="AH34" s="176" t="str">
        <f ca="1">MID(AP34,AO34,1)</f>
        <v>4</v>
      </c>
      <c r="AI34" s="209">
        <v>3</v>
      </c>
      <c r="AJ34" s="212">
        <f ca="1">IF(AI34&gt;1,RANDBETWEEN(10^(AI34-1),10^AI34),RANDBETWEEN(1,9))</f>
        <v>491</v>
      </c>
      <c r="AL34" s="209">
        <v>3</v>
      </c>
      <c r="AM34" s="212">
        <f ca="1">IF(AL34&gt;1,RANDBETWEEN(10^(AL34-1),10^AL34),RANDBETWEEN(1,9))</f>
        <v>846</v>
      </c>
      <c r="AO34" s="209">
        <v>3</v>
      </c>
      <c r="AP34" s="212">
        <f ca="1">IF(AO34&gt;1,RANDBETWEEN(10^(AO34-1),10^AO34),RANDBETWEEN(1,9))</f>
        <v>344</v>
      </c>
    </row>
    <row r="35" spans="2:43" s="75" customFormat="1" ht="8.1" customHeight="1" thickTop="1" x14ac:dyDescent="0.2">
      <c r="B35" s="84"/>
      <c r="C35" s="85"/>
      <c r="D35" s="74"/>
      <c r="E35" s="72">
        <f ca="1">INT((F36+F37+F38+F35)/10)</f>
        <v>0</v>
      </c>
      <c r="F35" s="73">
        <f ca="1">INT((G36+G37+G38+G35)/10)</f>
        <v>0</v>
      </c>
      <c r="G35" s="74">
        <f ca="1">INT((H36+H37+H38+H35)/10)</f>
        <v>1</v>
      </c>
      <c r="H35" s="73">
        <f ca="1">INT((I36+I37+I38+I35)/10)</f>
        <v>1</v>
      </c>
      <c r="I35" s="73">
        <f ca="1">INT((J36+J37+J38+J35)/10)</f>
        <v>0</v>
      </c>
      <c r="J35" s="74"/>
      <c r="L35" s="85"/>
      <c r="M35" s="86"/>
      <c r="N35" s="72"/>
      <c r="O35" s="73">
        <f t="shared" ref="O35:T35" ca="1" si="4">INT((P36+P37+P38+P35)/10)</f>
        <v>0</v>
      </c>
      <c r="P35" s="74">
        <f t="shared" ca="1" si="4"/>
        <v>1</v>
      </c>
      <c r="Q35" s="72">
        <f t="shared" ca="1" si="4"/>
        <v>2</v>
      </c>
      <c r="R35" s="73">
        <f t="shared" ca="1" si="4"/>
        <v>2</v>
      </c>
      <c r="S35" s="74">
        <f t="shared" ca="1" si="4"/>
        <v>2</v>
      </c>
      <c r="T35" s="72">
        <f t="shared" ca="1" si="4"/>
        <v>1</v>
      </c>
      <c r="U35" s="73">
        <f ca="1">INT((V36+V37+V38+V35)/10)</f>
        <v>0</v>
      </c>
      <c r="V35" s="74"/>
      <c r="X35" s="85"/>
      <c r="Y35" s="86"/>
      <c r="Z35" s="72"/>
      <c r="AA35" s="73">
        <f t="shared" ref="AA35:AF35" ca="1" si="5">INT((AB36+AB37+AB38+AB35)/10)</f>
        <v>1</v>
      </c>
      <c r="AB35" s="74">
        <f t="shared" ca="1" si="5"/>
        <v>1</v>
      </c>
      <c r="AC35" s="72">
        <f t="shared" ca="1" si="5"/>
        <v>1</v>
      </c>
      <c r="AD35" s="73">
        <f t="shared" ca="1" si="5"/>
        <v>2</v>
      </c>
      <c r="AE35" s="74">
        <f t="shared" ca="1" si="5"/>
        <v>2</v>
      </c>
      <c r="AF35" s="72">
        <f t="shared" ca="1" si="5"/>
        <v>0</v>
      </c>
      <c r="AG35" s="73">
        <f ca="1">INT((AH36+AH37+AH38+AH35)/10)</f>
        <v>0</v>
      </c>
      <c r="AH35" s="74"/>
      <c r="AI35" s="76">
        <f>SUM(AI33,AI34)</f>
        <v>6</v>
      </c>
      <c r="AL35" s="76">
        <f>SUM(AL33,AL34)</f>
        <v>7</v>
      </c>
      <c r="AO35" s="76">
        <f>SUM(AO33,AO34)</f>
        <v>8</v>
      </c>
    </row>
    <row r="36" spans="2:43" s="215" customFormat="1" ht="18" customHeight="1" x14ac:dyDescent="0.25">
      <c r="B36" s="186"/>
      <c r="C36" s="191"/>
      <c r="D36" s="185"/>
      <c r="E36" s="201"/>
      <c r="F36" s="180"/>
      <c r="G36" s="217">
        <f ca="1">INT(AJ36/10^((AI35)-3))</f>
        <v>0</v>
      </c>
      <c r="H36" s="201">
        <f ca="1">INT((AJ36-((G36*10^((AI35)-3))))/10^((AI35)-4))</f>
        <v>5</v>
      </c>
      <c r="I36" s="180">
        <f ca="1">INT((AJ36-((G36*10^((AI35)-3)+H36*10^((AI35)-4))))/10^((AI35)-5))</f>
        <v>8</v>
      </c>
      <c r="J36" s="171">
        <f ca="1">INT((AJ36-((G36*10^((AI35)-3)+ H36*10^((AI35)-4)+ I36*10^((AI35)-5))))/10^((AI35)-6))</f>
        <v>8</v>
      </c>
      <c r="K36" s="192"/>
      <c r="L36" s="193"/>
      <c r="M36" s="194"/>
      <c r="N36" s="186"/>
      <c r="O36" s="191"/>
      <c r="P36" s="185"/>
      <c r="Q36" s="201"/>
      <c r="R36" s="218">
        <f ca="1">INT(AM36/10^((AL35)-3))</f>
        <v>2</v>
      </c>
      <c r="S36" s="200">
        <f ca="1">INT((AM36-((R36*10^((AL35)-3))))/10^((AL35)-4))</f>
        <v>9</v>
      </c>
      <c r="T36" s="201">
        <f ca="1">INT((AM36-((R36*10^((AL35)-3)+S36*10^((AL35)-4))))/10^((AL35)-5))</f>
        <v>7</v>
      </c>
      <c r="U36" s="180">
        <f ca="1">INT((AM36-((R36*10^((AL35)-3)+S36*10^((AL35)-4)+T36*10^((AL35)-5))))/10^((AL35)-6))</f>
        <v>9</v>
      </c>
      <c r="V36" s="171">
        <f ca="1">INT((AM36-((R36*10^((AL35)-3)+S36*10^((AL35)-4)+T36*10^((AL35)-5)+U36*10^((AL35)-6))))/10^((AL35)-7))</f>
        <v>6</v>
      </c>
      <c r="W36" s="192"/>
      <c r="X36" s="193"/>
      <c r="Y36" s="194"/>
      <c r="Z36" s="186"/>
      <c r="AA36" s="191"/>
      <c r="AB36" s="185"/>
      <c r="AC36" s="219">
        <f ca="1">INT(AP36/10^((AO35)-3))</f>
        <v>3</v>
      </c>
      <c r="AD36" s="180">
        <f ca="1">INT((AP36-(AC36*10^((AO35)-3)))/10^((AO35)-4))</f>
        <v>7</v>
      </c>
      <c r="AE36" s="200">
        <f ca="1">INT((AP36-(AC36*10^((AO35)-3)+AD36*10^(AO35-4)))/10^((AO35)-5))</f>
        <v>4</v>
      </c>
      <c r="AF36" s="201">
        <f ca="1">INT((AP36-((AC36*10^((AO35)-3)+AD36*10^((AO35)-4)+AE36*10^((AO35)-5))))/10^((AO35)-6))</f>
        <v>7</v>
      </c>
      <c r="AG36" s="180">
        <f ca="1">INT((AP36-((AC36*10^((AO35)-3)+AD36*10^((AO35)-4)+AE36*10^((AO35)-5)+AF36*10^((AO35)-6))))/10^((AO35)-7))</f>
        <v>7</v>
      </c>
      <c r="AH36" s="171">
        <f ca="1">INT((AP36-((AC36*10^((AO35)-3)+AD36*10^((AO35)-4)+AE36*10^((AO35)-5)+AF36*10^((AO35)-6)+AG36*10^((AO35)-7))))/10^((AO35)-8))</f>
        <v>2</v>
      </c>
      <c r="AI36" s="213"/>
      <c r="AJ36" s="214">
        <f ca="1">AJ33*VALUE(RIGHT(AJ34,1))</f>
        <v>588</v>
      </c>
      <c r="AK36" s="214">
        <f ca="1">VALUE(CONCATENATE(D36,E36,F36,G36,H36,I36,J36))</f>
        <v>588</v>
      </c>
      <c r="AL36" s="213"/>
      <c r="AM36" s="214">
        <f ca="1">AM33*VALUE(RIGHT(AM34,1))</f>
        <v>29796</v>
      </c>
      <c r="AN36" s="214">
        <f ca="1">VALUE(CONCATENATE(M36,N36,O36,P36,Q36,R36,S36,T36,U36,V36))</f>
        <v>29796</v>
      </c>
      <c r="AO36" s="213"/>
      <c r="AP36" s="214">
        <f ca="1">AP33*VALUE(RIGHT(AP34,1))</f>
        <v>374772</v>
      </c>
      <c r="AQ36" s="214">
        <f ca="1">VALUE(CONCATENATE(Y36,Z36,AA36,AB36,AC36,AD36,AE36,AF36,AG36,AH36))</f>
        <v>374772</v>
      </c>
    </row>
    <row r="37" spans="2:43" s="215" customFormat="1" ht="18" customHeight="1" x14ac:dyDescent="0.25">
      <c r="B37" s="186"/>
      <c r="C37" s="191"/>
      <c r="D37" s="198" t="s">
        <v>0</v>
      </c>
      <c r="E37" s="186"/>
      <c r="F37" s="189">
        <f ca="1">INT(AJ37/10^((AI35)-2))</f>
        <v>5</v>
      </c>
      <c r="G37" s="185">
        <f ca="1">INT((AJ37-((F37*10^((AI35)-2))))/10^((AI35)-3))</f>
        <v>2</v>
      </c>
      <c r="H37" s="186">
        <f ca="1">INT((AJ37-((F37*10^((AI35)-2)+G37*10^((AI35)-3))))/10^((AI35)-4))</f>
        <v>9</v>
      </c>
      <c r="I37" s="178">
        <f ca="1">INT((AJ37-((F37*10^((AI35)-2)+G37*10^((AI35)-3)+H37*10^((AI35)-4))))/10^((AI35)-5))</f>
        <v>2</v>
      </c>
      <c r="J37" s="176">
        <v>0</v>
      </c>
      <c r="K37" s="192"/>
      <c r="L37" s="193"/>
      <c r="M37" s="194"/>
      <c r="N37" s="177"/>
      <c r="O37" s="198" t="s">
        <v>0</v>
      </c>
      <c r="P37" s="185"/>
      <c r="Q37" s="188">
        <f ca="1">INT(AM37/10^((AL35)-2))</f>
        <v>1</v>
      </c>
      <c r="R37" s="191">
        <f ca="1">INT((AM37-((Q37*10^((AL35)-2))))/10^((AL35)-3))</f>
        <v>9</v>
      </c>
      <c r="S37" s="185">
        <f ca="1">INT((AM37-((Q37*10^((AL35)-2)+R37*10^((AL35)-3))))/10^((AL35)-4))</f>
        <v>8</v>
      </c>
      <c r="T37" s="186">
        <f ca="1">INT((AM37-((Q37*10^((AL35)-2)+R37*10^((AL35)-3)+S37*10^((AL35)-4))))/10^((AL35)-5))</f>
        <v>6</v>
      </c>
      <c r="U37" s="178">
        <f ca="1">INT((AM37-((Q37*10^((AL35)-2)+R37*10^((AL35)-3)+S37*10^((AL35)-4)+T37*10^((AL35)-5))))/10^((AL35)-6))</f>
        <v>4</v>
      </c>
      <c r="V37" s="176">
        <v>0</v>
      </c>
      <c r="W37" s="192"/>
      <c r="X37" s="193"/>
      <c r="Y37" s="194"/>
      <c r="Z37" s="198" t="s">
        <v>0</v>
      </c>
      <c r="AA37" s="191"/>
      <c r="AB37" s="190">
        <f ca="1">INT(AP37/10^((AO35)-2))</f>
        <v>3</v>
      </c>
      <c r="AC37" s="186">
        <f ca="1">INT((AP37-((AB37*10^((AO35)-2))))/10^((AO35)-3))</f>
        <v>7</v>
      </c>
      <c r="AD37" s="191">
        <f ca="1">INT((AP37-((AB37*10^((AO35)-2)+AC37*10^((AO35)-3))))/10^((AO35)-4))</f>
        <v>4</v>
      </c>
      <c r="AE37" s="185">
        <f ca="1">INT((AP37-((AB37*10^((AO35)-2)+AC37*10^((AO35)-3)+AD37*10^((AO35)-4))))/10^((AO35)-5))</f>
        <v>7</v>
      </c>
      <c r="AF37" s="186">
        <f ca="1">INT((AP37-((AB37*10^((AO35)-2)+AC37*10^((AO35)-3)+AD37*10^((AO35)-4)+AE37*10^((AO35)-5))))/10^((AO35)-6))</f>
        <v>7</v>
      </c>
      <c r="AG37" s="178">
        <f ca="1">INT((AP37-((AB37*10^((AO35)-2)+AC37*10^((AO35)-3)+AD37*10^((AO35)-4)+AE37*10^((AO35)-5)+AF37*10^((AO35)-6))))/10^((AO35)-7))</f>
        <v>2</v>
      </c>
      <c r="AH37" s="176">
        <v>0</v>
      </c>
      <c r="AI37" s="213"/>
      <c r="AJ37" s="220">
        <f ca="1">10*AJ33*VALUE(MID(AJ34,2,1))</f>
        <v>52920</v>
      </c>
      <c r="AK37" s="214">
        <f ca="1">VALUE(CONCATENATE(D37,E37,F37,G37,H37,I37,J37))</f>
        <v>52920</v>
      </c>
      <c r="AL37" s="213"/>
      <c r="AM37" s="220">
        <f ca="1">10*AM33*VALUE(MID(AM34,2,1))</f>
        <v>198640</v>
      </c>
      <c r="AN37" s="214">
        <f ca="1">VALUE(CONCATENATE(M37,N37,O37,P37,Q37,R37,S37,T37,U37,V37))</f>
        <v>198640</v>
      </c>
      <c r="AO37" s="213"/>
      <c r="AP37" s="220">
        <f ca="1">10*AP33*VALUE(MID(AP34,2,1))</f>
        <v>3747720</v>
      </c>
      <c r="AQ37" s="214">
        <f ca="1">VALUE(CONCATENATE(Y37,Z37,AA37,AB37,AC37,AD37,AE37,AF37,AG37,AH37))</f>
        <v>3747720</v>
      </c>
    </row>
    <row r="38" spans="2:43" s="215" customFormat="1" ht="18" customHeight="1" thickBot="1" x14ac:dyDescent="0.3">
      <c r="B38" s="186"/>
      <c r="C38" s="191"/>
      <c r="D38" s="198" t="s">
        <v>0</v>
      </c>
      <c r="E38" s="188">
        <f ca="1">INT(AJ38/10^((AI35)-1))</f>
        <v>2</v>
      </c>
      <c r="F38" s="191">
        <f ca="1">INT((AJ38-((E38*10^((AI35)-1))))/10^((AI35)-2))</f>
        <v>3</v>
      </c>
      <c r="G38" s="185">
        <f ca="1">INT((AJ38-((E38*10^((AI35)-1)+F38*10^((AI35)-2))))/10^((AI35)-3))</f>
        <v>5</v>
      </c>
      <c r="H38" s="177">
        <f ca="1">INT((AJ38-((E38*10^((AI35)-1)+F38*10^((AI35)-2)+G38*10^((AI35)-3))))/10^((AI35)-4))</f>
        <v>2</v>
      </c>
      <c r="I38" s="178">
        <v>0</v>
      </c>
      <c r="J38" s="176">
        <v>0</v>
      </c>
      <c r="K38" s="192"/>
      <c r="L38" s="193"/>
      <c r="M38" s="185"/>
      <c r="N38" s="186"/>
      <c r="O38" s="198" t="s">
        <v>0</v>
      </c>
      <c r="P38" s="190">
        <f ca="1">INT(AM38/10^((AL35)-1))</f>
        <v>3</v>
      </c>
      <c r="Q38" s="186">
        <f ca="1">INT((AM38-((P38*10^((AL35)-1))))/10^((AL35)-2))</f>
        <v>9</v>
      </c>
      <c r="R38" s="191">
        <f ca="1">INT((AM38-((P38*10^((AL35)-1)+Q38*10^((AL35)-2))))/10^((AL35)-3))</f>
        <v>7</v>
      </c>
      <c r="S38" s="185">
        <f ca="1">INT((AM38-((P38*10^((AL35)-1)+Q38*10^((AL35)-2)+R38*10^((AL35)-3))))/10^((AL35)-4))</f>
        <v>2</v>
      </c>
      <c r="T38" s="177">
        <f ca="1">INT((AM38-((P38*10^((AL35)-1)+Q38*10^((AL35)-2)+R38*10^((AL35)-3)+S38*10^((AL35)-4))))/10^((AL35)-5))</f>
        <v>8</v>
      </c>
      <c r="U38" s="178">
        <v>0</v>
      </c>
      <c r="V38" s="176">
        <v>0</v>
      </c>
      <c r="W38" s="192"/>
      <c r="X38" s="193"/>
      <c r="Y38" s="185"/>
      <c r="Z38" s="198" t="s">
        <v>0</v>
      </c>
      <c r="AA38" s="189">
        <f ca="1">INT(AP38/10^((AO35)-1))</f>
        <v>2</v>
      </c>
      <c r="AB38" s="185">
        <f ca="1">INT((AP38-((AA38*10^((AO35)-1))))/10^((AO35)-2))</f>
        <v>8</v>
      </c>
      <c r="AC38" s="186">
        <f ca="1">INT((AP38-((AA38*10^((AO35)-1)+AB38*10^((AO35)-2))))/10^((AO35)-3))</f>
        <v>1</v>
      </c>
      <c r="AD38" s="191">
        <f ca="1">INT((AP38-((AA38*10^((AO35)-1)+AB38*10^((AO35)-2)+AC38*10^((AO35)-3))))/10^((AO35)-4))</f>
        <v>0</v>
      </c>
      <c r="AE38" s="185">
        <f ca="1">INT((AP38-((AA38*10^((AO35)-1)+AB38*10^((AO35)-2)+AC38*10^((AO35)-3)+AD38*10^((AO35)-4))))/10^((AO35)-5))</f>
        <v>7</v>
      </c>
      <c r="AF38" s="177">
        <f ca="1">INT((AP38-((AA38*10^((AO35)-1)+AB38*10^((AO35)-2)+AC38*10^((AO35)-3)+AD38*10^((AO35)-4)+AE38*10^((AO35)-5))))/10^((AO35)-6))</f>
        <v>9</v>
      </c>
      <c r="AG38" s="178">
        <v>0</v>
      </c>
      <c r="AH38" s="176">
        <v>0</v>
      </c>
      <c r="AI38" s="213"/>
      <c r="AJ38" s="216">
        <f ca="1">100*AJ33*VALUE(LEFT(AJ34,1))</f>
        <v>235200</v>
      </c>
      <c r="AK38" s="214">
        <f ca="1">VALUE(CONCATENATE(D38,E38,F38,G38,H38,I38,J38))</f>
        <v>235200</v>
      </c>
      <c r="AL38" s="213"/>
      <c r="AM38" s="216">
        <f ca="1">100*AM33*VALUE(LEFT(AM34,1))</f>
        <v>3972800</v>
      </c>
      <c r="AN38" s="214">
        <f ca="1">VALUE(CONCATENATE(M38,N38,O38,P38,Q38,R38,S38,T38,U38,V38))</f>
        <v>3972800</v>
      </c>
      <c r="AO38" s="213"/>
      <c r="AP38" s="216">
        <f ca="1">100*AP33*VALUE(LEFT(AP34,1))</f>
        <v>28107900</v>
      </c>
      <c r="AQ38" s="214">
        <f ca="1">VALUE(CONCATENATE(Y38,Z38,AA38,AB38,AC38,AD38,AE38,AF38,AG38,AH38))</f>
        <v>28107900</v>
      </c>
    </row>
    <row r="39" spans="2:43" ht="18" customHeight="1" thickTop="1" x14ac:dyDescent="0.25">
      <c r="B39" s="201"/>
      <c r="C39" s="180"/>
      <c r="D39" s="204"/>
      <c r="E39" s="207">
        <f ca="1">VALUE(RIGHT((E35+E36+E37+E38),1))</f>
        <v>2</v>
      </c>
      <c r="F39" s="205" t="str">
        <f ca="1">RIGHT((F35+F36+F37+F38),1)</f>
        <v>8</v>
      </c>
      <c r="G39" s="204" t="str">
        <f ca="1">RIGHT((G35+G36+G37+G38),1)</f>
        <v>8</v>
      </c>
      <c r="H39" s="202" t="str">
        <f ca="1">RIGHT((H35+H36+H37+H38),1)</f>
        <v>7</v>
      </c>
      <c r="I39" s="205" t="str">
        <f ca="1">RIGHT((I35+I36+I37+I38),1)</f>
        <v>0</v>
      </c>
      <c r="J39" s="204" t="str">
        <f ca="1">RIGHT((J35+J36+J37+J38),1)</f>
        <v>8</v>
      </c>
      <c r="L39" s="180"/>
      <c r="M39" s="200"/>
      <c r="N39" s="202"/>
      <c r="O39" s="205"/>
      <c r="P39" s="208">
        <f ca="1">VALUE(RIGHT((P35+P36+P37+P38),1))</f>
        <v>4</v>
      </c>
      <c r="Q39" s="202" t="str">
        <f t="shared" ref="Q39:V39" ca="1" si="6">RIGHT((Q35+Q36+Q37+Q38),1)</f>
        <v>2</v>
      </c>
      <c r="R39" s="205" t="str">
        <f t="shared" ca="1" si="6"/>
        <v>0</v>
      </c>
      <c r="S39" s="204" t="str">
        <f t="shared" ca="1" si="6"/>
        <v>1</v>
      </c>
      <c r="T39" s="202" t="str">
        <f t="shared" ca="1" si="6"/>
        <v>2</v>
      </c>
      <c r="U39" s="205" t="str">
        <f t="shared" ca="1" si="6"/>
        <v>3</v>
      </c>
      <c r="V39" s="204" t="str">
        <f t="shared" ca="1" si="6"/>
        <v>6</v>
      </c>
      <c r="X39" s="180"/>
      <c r="Y39" s="200"/>
      <c r="Z39" s="202"/>
      <c r="AA39" s="203">
        <f ca="1">VALUE(RIGHT((AA35+AA36+AA37+AA38),1))</f>
        <v>3</v>
      </c>
      <c r="AB39" s="204" t="str">
        <f t="shared" ref="AB39:AH39" ca="1" si="7">RIGHT((AB35+AB36+AB37+AB38),1)</f>
        <v>2</v>
      </c>
      <c r="AC39" s="202" t="str">
        <f t="shared" ca="1" si="7"/>
        <v>2</v>
      </c>
      <c r="AD39" s="205" t="str">
        <f t="shared" ca="1" si="7"/>
        <v>3</v>
      </c>
      <c r="AE39" s="204" t="str">
        <f t="shared" ca="1" si="7"/>
        <v>0</v>
      </c>
      <c r="AF39" s="202" t="str">
        <f t="shared" ca="1" si="7"/>
        <v>3</v>
      </c>
      <c r="AG39" s="205" t="str">
        <f t="shared" ca="1" si="7"/>
        <v>9</v>
      </c>
      <c r="AH39" s="204" t="str">
        <f t="shared" ca="1" si="7"/>
        <v>2</v>
      </c>
      <c r="AJ39" s="221">
        <f ca="1">SUM(AJ36,AJ37,AJ38)</f>
        <v>288708</v>
      </c>
      <c r="AK39" s="214">
        <f ca="1">VALUE(CONCATENATE(D39,E39,F39,G39,H39,I39,J39))</f>
        <v>288708</v>
      </c>
      <c r="AM39" s="221">
        <f ca="1">SUM(AM36,AM37,AM38)</f>
        <v>4201236</v>
      </c>
      <c r="AN39" s="214">
        <f ca="1">VALUE(CONCATENATE(M39,N39,O39,P39,Q39,R39,S39,T39,U39,V39))</f>
        <v>4201236</v>
      </c>
      <c r="AP39" s="221">
        <f ca="1">SUM(AP36,AP37,AP38)</f>
        <v>32230392</v>
      </c>
      <c r="AQ39" s="214">
        <f ca="1">VALUE(CONCATENATE(Y39,Z39,AA39,AB39,AC39,AD39,AE39,AF39,AG39,AH39))</f>
        <v>32230392</v>
      </c>
    </row>
    <row r="40" spans="2:43" ht="18" customHeight="1" x14ac:dyDescent="0.25">
      <c r="B40" s="201"/>
      <c r="C40" s="180"/>
      <c r="D40" s="200"/>
      <c r="E40" s="219"/>
      <c r="F40" s="180"/>
      <c r="G40" s="200"/>
      <c r="H40" s="201"/>
      <c r="I40" s="180"/>
      <c r="J40" s="200"/>
      <c r="L40" s="180"/>
      <c r="M40" s="200"/>
      <c r="N40" s="201"/>
      <c r="O40" s="180"/>
      <c r="P40" s="217"/>
      <c r="Q40" s="201"/>
      <c r="R40" s="180"/>
      <c r="S40" s="200"/>
      <c r="T40" s="201"/>
      <c r="U40" s="180"/>
      <c r="V40" s="200"/>
      <c r="X40" s="180"/>
      <c r="Y40" s="200"/>
      <c r="Z40" s="201"/>
      <c r="AA40" s="218"/>
      <c r="AB40" s="200"/>
      <c r="AC40" s="201"/>
      <c r="AD40" s="180"/>
      <c r="AE40" s="200"/>
      <c r="AF40" s="201"/>
      <c r="AG40" s="180"/>
      <c r="AH40" s="200"/>
      <c r="AJ40" s="221"/>
      <c r="AK40" s="214"/>
      <c r="AM40" s="221"/>
      <c r="AN40" s="214"/>
      <c r="AP40" s="221"/>
      <c r="AQ40" s="214"/>
    </row>
    <row r="41" spans="2:43" ht="18" customHeight="1" x14ac:dyDescent="0.25">
      <c r="B41" s="172"/>
      <c r="C41" s="173"/>
      <c r="D41" s="171"/>
      <c r="E41" s="172"/>
      <c r="F41" s="173"/>
      <c r="G41" s="171"/>
      <c r="H41" s="172"/>
      <c r="I41" s="173"/>
      <c r="J41" s="171"/>
      <c r="L41" s="180"/>
      <c r="M41" s="200"/>
      <c r="N41" s="172"/>
      <c r="O41" s="173"/>
      <c r="P41" s="171"/>
      <c r="Q41" s="172"/>
      <c r="R41" s="173"/>
      <c r="S41" s="171"/>
      <c r="T41" s="172"/>
      <c r="U41" s="173"/>
      <c r="V41" s="171"/>
      <c r="X41" s="173"/>
      <c r="Y41" s="171"/>
      <c r="Z41" s="172"/>
      <c r="AA41" s="222"/>
      <c r="AB41" s="171"/>
      <c r="AC41" s="172"/>
      <c r="AD41" s="173"/>
      <c r="AE41" s="171"/>
      <c r="AF41" s="172"/>
      <c r="AG41" s="173"/>
    </row>
    <row r="42" spans="2:43" s="82" customFormat="1" ht="8.1" customHeight="1" x14ac:dyDescent="0.2">
      <c r="B42" s="364" t="s">
        <v>11</v>
      </c>
      <c r="C42" s="364"/>
      <c r="D42" s="87"/>
      <c r="E42" s="88"/>
      <c r="F42" s="89"/>
      <c r="G42" s="87"/>
      <c r="H42" s="88"/>
      <c r="I42" s="89"/>
      <c r="J42" s="87"/>
      <c r="K42" s="78"/>
      <c r="L42" s="364" t="s">
        <v>12</v>
      </c>
      <c r="M42" s="364"/>
      <c r="N42" s="88"/>
      <c r="O42" s="89"/>
      <c r="P42" s="87"/>
      <c r="Q42" s="88"/>
      <c r="R42" s="89"/>
      <c r="S42" s="87"/>
      <c r="T42" s="88"/>
      <c r="U42" s="89"/>
      <c r="V42" s="87"/>
      <c r="W42" s="78"/>
      <c r="X42" s="364" t="s">
        <v>13</v>
      </c>
      <c r="Y42" s="364"/>
      <c r="Z42" s="88"/>
      <c r="AA42" s="89"/>
      <c r="AB42" s="87"/>
      <c r="AC42" s="88"/>
      <c r="AD42" s="89"/>
      <c r="AE42" s="87"/>
      <c r="AF42" s="88"/>
      <c r="AG42" s="89"/>
      <c r="AH42" s="77"/>
      <c r="AI42" s="81"/>
      <c r="AL42" s="81"/>
      <c r="AO42" s="81"/>
    </row>
    <row r="43" spans="2:43" s="82" customFormat="1" ht="8.1" customHeight="1" x14ac:dyDescent="0.2">
      <c r="B43" s="364"/>
      <c r="C43" s="364"/>
      <c r="D43" s="77"/>
      <c r="E43" s="1">
        <f ca="1">INT(((F47*G48)+F43)/10)</f>
        <v>0</v>
      </c>
      <c r="F43" s="1"/>
      <c r="G43" s="1">
        <f ca="1">INT(((H47*G48)+H43)/10)</f>
        <v>0</v>
      </c>
      <c r="H43" s="1">
        <f ca="1">INT(((I47*G48)+I43)/10)</f>
        <v>3</v>
      </c>
      <c r="I43" s="1">
        <f ca="1">INT((J47*G48)/10)</f>
        <v>4</v>
      </c>
      <c r="J43" s="77"/>
      <c r="K43" s="78"/>
      <c r="L43" s="364"/>
      <c r="M43" s="364"/>
      <c r="N43" s="79"/>
      <c r="O43" s="80"/>
      <c r="P43" s="77"/>
      <c r="Q43" s="1"/>
      <c r="R43" s="1">
        <f ca="1">INT(((S47*S48)+S43)/10)</f>
        <v>5</v>
      </c>
      <c r="S43" s="1">
        <f ca="1">INT(((T47*S48)+T43)/10)</f>
        <v>3</v>
      </c>
      <c r="T43" s="1">
        <f ca="1">INT(((U47*S48)+U43)/10)</f>
        <v>1</v>
      </c>
      <c r="U43" s="1">
        <f ca="1">INT((V47*S48)/10)</f>
        <v>1</v>
      </c>
      <c r="V43" s="77"/>
      <c r="W43" s="78"/>
      <c r="X43" s="364"/>
      <c r="Y43" s="364"/>
      <c r="Z43" s="79"/>
      <c r="AA43" s="80"/>
      <c r="AB43" s="77"/>
      <c r="AC43" s="1">
        <f ca="1">INT(((AD47*AE48)+AD43)/10)</f>
        <v>3</v>
      </c>
      <c r="AD43" s="1">
        <f ca="1">INT(((AE47*AE48)+AE43)/10)</f>
        <v>6</v>
      </c>
      <c r="AE43" s="1">
        <f ca="1">INT(((AF47*AE48)+AF43)/10)</f>
        <v>5</v>
      </c>
      <c r="AF43" s="1">
        <f ca="1">INT(((AG47*AE48)+AG43)/10)</f>
        <v>1</v>
      </c>
      <c r="AG43" s="1">
        <f ca="1">INT((AH47*AE48)/10)</f>
        <v>3</v>
      </c>
      <c r="AH43" s="77"/>
      <c r="AI43" s="81"/>
      <c r="AL43" s="81"/>
      <c r="AO43" s="81"/>
    </row>
    <row r="44" spans="2:43" s="82" customFormat="1" ht="8.1" customHeight="1" x14ac:dyDescent="0.2">
      <c r="B44" s="79"/>
      <c r="C44" s="80"/>
      <c r="D44" s="77"/>
      <c r="E44" s="1">
        <f ca="1">INT(((F47*H48)+F44)/10)</f>
        <v>0</v>
      </c>
      <c r="F44" s="1"/>
      <c r="G44" s="1">
        <f ca="1">INT(((H47*H48)+H44)/10)</f>
        <v>0</v>
      </c>
      <c r="H44" s="1">
        <f ca="1">INT(((I47*H48)+I44)/10)</f>
        <v>0</v>
      </c>
      <c r="I44" s="1">
        <f ca="1">INT((J47*H48)/10)</f>
        <v>1</v>
      </c>
      <c r="J44" s="77"/>
      <c r="K44" s="78"/>
      <c r="L44" s="80"/>
      <c r="M44" s="77"/>
      <c r="N44" s="79"/>
      <c r="O44" s="80"/>
      <c r="P44" s="77"/>
      <c r="Q44" s="1"/>
      <c r="R44" s="1">
        <f ca="1">INT(((S47*T48)+S44)/10)</f>
        <v>2</v>
      </c>
      <c r="S44" s="1">
        <f ca="1">INT(((T47*T48)+T44)/10)</f>
        <v>1</v>
      </c>
      <c r="T44" s="1">
        <f ca="1">INT(((U47*T48)+U44)/10)</f>
        <v>0</v>
      </c>
      <c r="U44" s="1">
        <f ca="1">INT((V47*T48)/10)</f>
        <v>0</v>
      </c>
      <c r="V44" s="77"/>
      <c r="W44" s="78"/>
      <c r="X44" s="83"/>
      <c r="Y44" s="83"/>
      <c r="Z44" s="79"/>
      <c r="AA44" s="80"/>
      <c r="AB44" s="77"/>
      <c r="AC44" s="1">
        <f ca="1">INT(((AD47*AF48)+AD44)/10)</f>
        <v>2</v>
      </c>
      <c r="AD44" s="1">
        <f ca="1">INT(((AE47*AF48)+AE44)/10)</f>
        <v>4</v>
      </c>
      <c r="AE44" s="1">
        <f ca="1">INT(((AF47*AF48)+AF44)/10)</f>
        <v>3</v>
      </c>
      <c r="AF44" s="1">
        <f ca="1">INT(((AG47*AF48)+AG44)/10)</f>
        <v>1</v>
      </c>
      <c r="AG44" s="1">
        <f ca="1">INT((AH47*AF48)/10)</f>
        <v>2</v>
      </c>
      <c r="AH44" s="77"/>
      <c r="AI44" s="81"/>
      <c r="AL44" s="81"/>
      <c r="AO44" s="81"/>
    </row>
    <row r="45" spans="2:43" s="82" customFormat="1" ht="8.1" customHeight="1" x14ac:dyDescent="0.2">
      <c r="B45" s="79"/>
      <c r="C45" s="80"/>
      <c r="D45" s="77"/>
      <c r="E45" s="1">
        <f ca="1">INT(((F47*I48)+F45)/10)</f>
        <v>0</v>
      </c>
      <c r="F45" s="1"/>
      <c r="G45" s="1">
        <f ca="1">INT(((H47*I48)+H45)/10)</f>
        <v>0</v>
      </c>
      <c r="H45" s="1">
        <f ca="1">INT(((I47*I48)+I45)/10)</f>
        <v>4</v>
      </c>
      <c r="I45" s="1">
        <f ca="1">INT((J47*I48)/10)</f>
        <v>4</v>
      </c>
      <c r="J45" s="77"/>
      <c r="K45" s="78"/>
      <c r="L45" s="80"/>
      <c r="M45" s="77"/>
      <c r="N45" s="79"/>
      <c r="O45" s="80"/>
      <c r="P45" s="77"/>
      <c r="Q45" s="1"/>
      <c r="R45" s="1">
        <f ca="1">INT(((S47*U48)+S45)/10)</f>
        <v>1</v>
      </c>
      <c r="S45" s="1">
        <f ca="1">INT(((T47*U48)+T45)/10)</f>
        <v>1</v>
      </c>
      <c r="T45" s="1">
        <f ca="1">INT(((U47*U48)+U45)/10)</f>
        <v>0</v>
      </c>
      <c r="U45" s="1">
        <f ca="1">INT((V47*U48)/10)</f>
        <v>0</v>
      </c>
      <c r="V45" s="77"/>
      <c r="W45" s="78"/>
      <c r="X45" s="83"/>
      <c r="Y45" s="83"/>
      <c r="Z45" s="79"/>
      <c r="AA45" s="80"/>
      <c r="AB45" s="77"/>
      <c r="AC45" s="1">
        <f ca="1">INT(((AD47*AG48)+AD45)/10)</f>
        <v>3</v>
      </c>
      <c r="AD45" s="1">
        <f ca="1">INT(((AE47*AG48)+AE45)/10)</f>
        <v>6</v>
      </c>
      <c r="AE45" s="1">
        <f ca="1">INT(((AF47*AG48)+AF45)/10)</f>
        <v>5</v>
      </c>
      <c r="AF45" s="1">
        <f ca="1">INT(((AG47*AG48)+AG45)/10)</f>
        <v>1</v>
      </c>
      <c r="AG45" s="1">
        <f ca="1">INT((AH47*AG48)/10)</f>
        <v>2</v>
      </c>
      <c r="AH45" s="77"/>
      <c r="AI45" s="81"/>
      <c r="AL45" s="81"/>
      <c r="AO45" s="81"/>
    </row>
    <row r="46" spans="2:43" s="82" customFormat="1" ht="8.1" customHeight="1" x14ac:dyDescent="0.2">
      <c r="B46" s="368">
        <v>0.5</v>
      </c>
      <c r="C46" s="368"/>
      <c r="D46" s="77"/>
      <c r="E46" s="1">
        <f ca="1">INT(((F47*J48)+F46)/10)</f>
        <v>0</v>
      </c>
      <c r="F46" s="1"/>
      <c r="G46" s="1">
        <f ca="1">INT(((H47*J48)+H46)/10)</f>
        <v>0</v>
      </c>
      <c r="H46" s="1">
        <f ca="1">INT(((I47*J48)+I46)/10)</f>
        <v>1</v>
      </c>
      <c r="I46" s="1">
        <f ca="1">INT((J47*J48)/10)</f>
        <v>1</v>
      </c>
      <c r="J46" s="3"/>
      <c r="K46" s="78"/>
      <c r="L46" s="368">
        <v>0.5</v>
      </c>
      <c r="M46" s="368"/>
      <c r="N46" s="79"/>
      <c r="O46" s="80"/>
      <c r="P46" s="77"/>
      <c r="Q46" s="1"/>
      <c r="R46" s="1">
        <f ca="1">INT(((S47*V48)+S46)/10)</f>
        <v>0</v>
      </c>
      <c r="S46" s="1">
        <f ca="1">INT(((T47*V48)+T46)/10)</f>
        <v>0</v>
      </c>
      <c r="T46" s="1">
        <f ca="1">INT(((U47*V48)+U46)/10)</f>
        <v>0</v>
      </c>
      <c r="U46" s="1">
        <f ca="1">INT((V47*V48)/10)</f>
        <v>0</v>
      </c>
      <c r="V46" s="3"/>
      <c r="W46" s="78"/>
      <c r="X46" s="368">
        <v>0.5</v>
      </c>
      <c r="Y46" s="368"/>
      <c r="Z46" s="79"/>
      <c r="AA46" s="80"/>
      <c r="AB46" s="77"/>
      <c r="AC46" s="1">
        <f ca="1">INT(((AD47*AH48)+AD46)/10)</f>
        <v>3</v>
      </c>
      <c r="AD46" s="1">
        <f ca="1">INT(((AE47*AH48)+AE46)/10)</f>
        <v>6</v>
      </c>
      <c r="AE46" s="1">
        <f ca="1">INT(((AF47*AH48)+AF46)/10)</f>
        <v>5</v>
      </c>
      <c r="AF46" s="1">
        <f ca="1">INT(((AG47*AH48)+AG46)/10)</f>
        <v>1</v>
      </c>
      <c r="AG46" s="1">
        <f ca="1">INT((AH47*AH48)/10)</f>
        <v>3</v>
      </c>
      <c r="AH46" s="3"/>
      <c r="AI46" s="81"/>
      <c r="AL46" s="81"/>
      <c r="AO46" s="81"/>
    </row>
    <row r="47" spans="2:43" ht="18" customHeight="1" x14ac:dyDescent="0.25">
      <c r="B47" s="172"/>
      <c r="C47" s="173"/>
      <c r="D47" s="176"/>
      <c r="E47" s="177"/>
      <c r="F47" s="178"/>
      <c r="G47" s="176" t="str">
        <f ca="1">MID($AJ$47,$AI$47-3,1)</f>
        <v>5</v>
      </c>
      <c r="H47" s="177" t="str">
        <f ca="1">MID($AJ$47,$AI$47-2,1)</f>
        <v>0</v>
      </c>
      <c r="I47" s="178" t="str">
        <f ca="1">MID($AJ$47,$AI$47-1,1)</f>
        <v>4</v>
      </c>
      <c r="J47" s="176" t="str">
        <f ca="1">MID($AJ$47,$AI$47,1)</f>
        <v>5</v>
      </c>
      <c r="K47" s="192"/>
      <c r="L47" s="195"/>
      <c r="M47" s="196"/>
      <c r="N47" s="177"/>
      <c r="O47" s="178"/>
      <c r="P47" s="176"/>
      <c r="Q47" s="177"/>
      <c r="R47" s="178" t="str">
        <f ca="1">MID($AM$47,$AL$47-4,1)</f>
        <v>9</v>
      </c>
      <c r="S47" s="176" t="str">
        <f ca="1">MID($AM$47,$AL$47-3,1)</f>
        <v>8</v>
      </c>
      <c r="T47" s="177" t="str">
        <f ca="1">MID($AM$47,$AL$47-2,1)</f>
        <v>5</v>
      </c>
      <c r="U47" s="178" t="str">
        <f ca="1">MID($AM$47,$AL$47-1,1)</f>
        <v>2</v>
      </c>
      <c r="V47" s="176" t="str">
        <f ca="1">MID($AM$47,$AL$47,1)</f>
        <v>3</v>
      </c>
      <c r="W47" s="192"/>
      <c r="X47" s="195"/>
      <c r="Y47" s="196"/>
      <c r="Z47" s="177"/>
      <c r="AA47" s="178"/>
      <c r="AB47" s="176"/>
      <c r="AC47" s="177" t="str">
        <f ca="1">MID($AP$47,$AO$47-5,1)</f>
        <v>8</v>
      </c>
      <c r="AD47" s="178" t="str">
        <f ca="1">MID($AP$47,$AO$47-4,1)</f>
        <v>4</v>
      </c>
      <c r="AE47" s="176" t="str">
        <f ca="1">MID($AP$47,$AO$47-3,1)</f>
        <v>8</v>
      </c>
      <c r="AF47" s="177" t="str">
        <f ca="1">MID($AP$47,$AO$47-2,1)</f>
        <v>7</v>
      </c>
      <c r="AG47" s="178" t="str">
        <f ca="1">MID($AP$47,$AO$47-1,1)</f>
        <v>2</v>
      </c>
      <c r="AH47" s="176" t="str">
        <f ca="1">MID($AP$47,$AO$47,1)</f>
        <v>4</v>
      </c>
      <c r="AI47" s="209">
        <v>4</v>
      </c>
      <c r="AJ47" s="211">
        <f ca="1">RANDBETWEEN(10^(AI47-1),10^AI47)</f>
        <v>5045</v>
      </c>
      <c r="AL47" s="209">
        <v>5</v>
      </c>
      <c r="AM47" s="211">
        <f ca="1">RANDBETWEEN(10^(AL47-1),10^AL47)</f>
        <v>98523</v>
      </c>
      <c r="AO47" s="209">
        <v>6</v>
      </c>
      <c r="AP47" s="211">
        <f ca="1">RANDBETWEEN(10^(AO47-1),10^AO47)</f>
        <v>848724</v>
      </c>
    </row>
    <row r="48" spans="2:43" ht="18" customHeight="1" thickBot="1" x14ac:dyDescent="0.3">
      <c r="B48" s="187" t="str">
        <f>F8</f>
        <v>×</v>
      </c>
      <c r="C48" s="173"/>
      <c r="D48" s="176"/>
      <c r="E48" s="177"/>
      <c r="F48" s="178"/>
      <c r="G48" s="176" t="str">
        <f ca="1">MID($AJ$48,$AI$48-3,1)</f>
        <v>8</v>
      </c>
      <c r="H48" s="177" t="str">
        <f ca="1">MID($AJ$48,$AI$48-2,1)</f>
        <v>2</v>
      </c>
      <c r="I48" s="178" t="str">
        <f ca="1">MID($AJ$48,$AI$48-1,1)</f>
        <v>9</v>
      </c>
      <c r="J48" s="176" t="str">
        <f ca="1">MID($AJ$48,$AI$48,1)</f>
        <v>3</v>
      </c>
      <c r="K48" s="192"/>
      <c r="L48" s="195"/>
      <c r="M48" s="196"/>
      <c r="N48" s="223" t="str">
        <f>F8</f>
        <v>×</v>
      </c>
      <c r="O48" s="178"/>
      <c r="P48" s="176"/>
      <c r="Q48" s="177"/>
      <c r="R48" s="178"/>
      <c r="S48" s="176" t="str">
        <f ca="1">MID($AM$48,$AL$48-3,1)</f>
        <v>6</v>
      </c>
      <c r="T48" s="177" t="str">
        <f ca="1">MID($AM$48,$AL$48-2,1)</f>
        <v>3</v>
      </c>
      <c r="U48" s="178" t="str">
        <f ca="1">MID($AM$48,$AL$48-1,1)</f>
        <v>2</v>
      </c>
      <c r="V48" s="176" t="str">
        <f ca="1">MID($AM$48,$AL$48,1)</f>
        <v>0</v>
      </c>
      <c r="W48" s="192"/>
      <c r="X48" s="195"/>
      <c r="Y48" s="196"/>
      <c r="Z48" s="223" t="str">
        <f>F8</f>
        <v>×</v>
      </c>
      <c r="AA48" s="178"/>
      <c r="AB48" s="176"/>
      <c r="AC48" s="177"/>
      <c r="AD48" s="178"/>
      <c r="AE48" s="176" t="str">
        <f ca="1">MID($AP$48,$AO$48-3,1)</f>
        <v>8</v>
      </c>
      <c r="AF48" s="177" t="str">
        <f ca="1">MID($AP$48,$AO$48-2,1)</f>
        <v>5</v>
      </c>
      <c r="AG48" s="178" t="str">
        <f ca="1">MID($AP$48,$AO$48-1,1)</f>
        <v>7</v>
      </c>
      <c r="AH48" s="176" t="str">
        <f ca="1">MID($AP$48,$AO$48,1)</f>
        <v>8</v>
      </c>
      <c r="AI48" s="209">
        <v>4</v>
      </c>
      <c r="AJ48" s="212">
        <f ca="1">IF(AI48&gt;1,RANDBETWEEN(10^(AI48-1),10^AI48),RANDBETWEEN(1,9))</f>
        <v>8293</v>
      </c>
      <c r="AL48" s="209">
        <v>4</v>
      </c>
      <c r="AM48" s="212">
        <f ca="1">IF(AL48&gt;1,RANDBETWEEN(10^(AL48-1),10^AL48),RANDBETWEEN(1,9))</f>
        <v>6320</v>
      </c>
      <c r="AO48" s="209">
        <v>4</v>
      </c>
      <c r="AP48" s="212">
        <f ca="1">IF(AO48&gt;1,RANDBETWEEN(10^(AO48-1),10^AO48),RANDBETWEEN(1,9))</f>
        <v>8578</v>
      </c>
    </row>
    <row r="49" spans="2:43" s="75" customFormat="1" ht="8.1" customHeight="1" thickTop="1" x14ac:dyDescent="0.2">
      <c r="B49" s="72"/>
      <c r="C49" s="73">
        <f t="shared" ref="C49:H49" ca="1" si="8">INT((D50+D51+D52+D53+D49)/10)</f>
        <v>0</v>
      </c>
      <c r="D49" s="74">
        <f t="shared" ca="1" si="8"/>
        <v>0</v>
      </c>
      <c r="E49" s="72">
        <f t="shared" ca="1" si="8"/>
        <v>1</v>
      </c>
      <c r="F49" s="73">
        <f t="shared" ca="1" si="8"/>
        <v>1</v>
      </c>
      <c r="G49" s="74">
        <f t="shared" ca="1" si="8"/>
        <v>0</v>
      </c>
      <c r="H49" s="73">
        <f t="shared" ca="1" si="8"/>
        <v>0</v>
      </c>
      <c r="I49" s="73">
        <f ca="1">INT((J50+J51+J52+J53+J49)/10)</f>
        <v>0</v>
      </c>
      <c r="J49" s="74"/>
      <c r="L49" s="73"/>
      <c r="M49" s="74"/>
      <c r="N49" s="72">
        <f t="shared" ref="N49:T49" ca="1" si="9">INT((O50+O51+O52+O53+O49)/10)</f>
        <v>1</v>
      </c>
      <c r="O49" s="73">
        <f t="shared" ca="1" si="9"/>
        <v>1</v>
      </c>
      <c r="P49" s="74">
        <f t="shared" ca="1" si="9"/>
        <v>1</v>
      </c>
      <c r="Q49" s="72">
        <f t="shared" ca="1" si="9"/>
        <v>1</v>
      </c>
      <c r="R49" s="73">
        <f t="shared" ca="1" si="9"/>
        <v>1</v>
      </c>
      <c r="S49" s="74">
        <f t="shared" ca="1" si="9"/>
        <v>1</v>
      </c>
      <c r="T49" s="72">
        <f t="shared" ca="1" si="9"/>
        <v>0</v>
      </c>
      <c r="U49" s="73">
        <f ca="1">INT((V50+V51+V52+V53+V49)/10)</f>
        <v>0</v>
      </c>
      <c r="V49" s="74"/>
      <c r="X49" s="73"/>
      <c r="Y49" s="74">
        <f t="shared" ref="Y49:AF49" ca="1" si="10">INT((Z50+Z51+Z52+Z53+Z49)/10)</f>
        <v>1</v>
      </c>
      <c r="Z49" s="72">
        <f t="shared" ca="1" si="10"/>
        <v>1</v>
      </c>
      <c r="AA49" s="73">
        <f t="shared" ca="1" si="10"/>
        <v>3</v>
      </c>
      <c r="AB49" s="74">
        <f t="shared" ca="1" si="10"/>
        <v>2</v>
      </c>
      <c r="AC49" s="72">
        <f t="shared" ca="1" si="10"/>
        <v>2</v>
      </c>
      <c r="AD49" s="73">
        <f t="shared" ca="1" si="10"/>
        <v>1</v>
      </c>
      <c r="AE49" s="74">
        <f t="shared" ca="1" si="10"/>
        <v>1</v>
      </c>
      <c r="AF49" s="72">
        <f t="shared" ca="1" si="10"/>
        <v>1</v>
      </c>
      <c r="AG49" s="73">
        <f ca="1">INT((AH50+AH51+AH52+AH53+AH49)/10)</f>
        <v>0</v>
      </c>
      <c r="AH49" s="74"/>
      <c r="AI49" s="76">
        <f>SUM(AI47,AI48)</f>
        <v>8</v>
      </c>
      <c r="AL49" s="76">
        <f>SUM(AL47,AL48)</f>
        <v>9</v>
      </c>
      <c r="AO49" s="76">
        <f>SUM(AO47,AO48)</f>
        <v>10</v>
      </c>
    </row>
    <row r="50" spans="2:43" s="215" customFormat="1" ht="18" customHeight="1" x14ac:dyDescent="0.25">
      <c r="B50" s="186"/>
      <c r="C50" s="191"/>
      <c r="D50" s="185"/>
      <c r="E50" s="201"/>
      <c r="F50" s="218">
        <f ca="1">INT(AJ50/10^((AI49)-4))</f>
        <v>1</v>
      </c>
      <c r="G50" s="200">
        <f ca="1">INT((AJ50-((F50*10^((AI49)-4))))/10^((AI49)-5))</f>
        <v>5</v>
      </c>
      <c r="H50" s="201">
        <f ca="1">INT((AJ50-((F50*10^((AI49)-4)+G50*10^((AI49)-5))))/10^((AI49)-6))</f>
        <v>1</v>
      </c>
      <c r="I50" s="180">
        <f ca="1">INT((AJ50-((F50*10^((AI49)-4)+G50*10^((AI49)-5)+H50*10^((AI49)-6))))/10^((AI49)-7))</f>
        <v>3</v>
      </c>
      <c r="J50" s="171">
        <f ca="1">INT((AJ50-((F50*10^((AI49)-4)+ G50*10^((AI49)-5)+ H50*10^((AI49)-6)+ I50*10^((AI49)-7))))/10^((AI49)-8))</f>
        <v>5</v>
      </c>
      <c r="K50" s="192"/>
      <c r="L50" s="193"/>
      <c r="M50" s="194"/>
      <c r="N50" s="186"/>
      <c r="O50" s="191"/>
      <c r="P50" s="185"/>
      <c r="Q50" s="219">
        <f ca="1">INT(AM50/10^((AL49)-4))</f>
        <v>0</v>
      </c>
      <c r="R50" s="180">
        <f ca="1">INT((AM50-((Q50*10^((AL49)-4))))/10^((AL49)-5))</f>
        <v>0</v>
      </c>
      <c r="S50" s="200">
        <f ca="1">INT((AM50-((Q50*10^((AL49)-4)+R50*10^((AL49)-5))))/10^((AL49)-6))</f>
        <v>0</v>
      </c>
      <c r="T50" s="201">
        <f ca="1">INT((AM50-((Q50*10^((AL49)-4)+R50*10^((AL49)-5)+S50*10^((AL49)-6))))/10^((AL49)-7))</f>
        <v>0</v>
      </c>
      <c r="U50" s="180">
        <f ca="1">INT((AM50-((Q50*10^((AL49)-4)+R50*10^((AL49)-5)+S50*10^((AL49)-6)+T50*10^((AL49)-7))))/10^((AL49)-8))</f>
        <v>0</v>
      </c>
      <c r="V50" s="171">
        <f ca="1">INT((AM50-((Q50*10^((AL49)-4)+R50*10^((AL49)-5)+S50*10^((AL49)-6)+T50*10^((AL49)-7)+U50*10^((AL49)-8))))/10^((AL49)-9))</f>
        <v>0</v>
      </c>
      <c r="W50" s="192"/>
      <c r="X50" s="193"/>
      <c r="Y50" s="194"/>
      <c r="Z50" s="186"/>
      <c r="AA50" s="191"/>
      <c r="AB50" s="190">
        <f ca="1">INT(AP50/10^((AO49)-4))</f>
        <v>6</v>
      </c>
      <c r="AC50" s="201">
        <f ca="1">INT((AP50-(AB50*10^((AO49)-4)))/10^((AO49)-5))</f>
        <v>7</v>
      </c>
      <c r="AD50" s="180">
        <f ca="1">INT((AP50-((AB50*10^((AO49)-4)+AC50*10^((AO49)-5))))/10^((AO49)-6))</f>
        <v>8</v>
      </c>
      <c r="AE50" s="200">
        <f ca="1">INT((AP50-((AB50*10^((AO49)-4)+AC50*10^((AO49)-5)+AD50*10^((AO49)-6))))/10^((AO49)-7))</f>
        <v>9</v>
      </c>
      <c r="AF50" s="201">
        <f ca="1">INT((AP50-((AB50*10^((AO49)-4)+AC50*10^((AO49)-5)+AD50*10^((AO49)-6)+AE50*10^((AO49)-7))))/10^((AO49)-8))</f>
        <v>7</v>
      </c>
      <c r="AG50" s="180">
        <f ca="1">INT((AP50-((AB50*10^((AO49)-4)+AC50*10^((AO49)-5)+AD50*10^((AO49)-6)+AE50*10^((AO49)-7)+AF50*10^((AO49)-8))))/10^((AO49)-9))</f>
        <v>9</v>
      </c>
      <c r="AH50" s="171">
        <f ca="1">INT((AP50-((AB50*10^((AO49)-4)+AC50*10^((AO49)-5)+AD50*10^((AO49)-6)+AE50*10^((AO49)-7)+AF50*10^((AO49)-8)+AG50*10^((AO49)-9))))/10^((AO49)-10))</f>
        <v>2</v>
      </c>
      <c r="AI50" s="213"/>
      <c r="AJ50" s="214">
        <f ca="1">AJ47*VALUE(RIGHT(AJ48,1))</f>
        <v>15135</v>
      </c>
      <c r="AK50" s="214">
        <f ca="1">VALUE(CONCATENATE(B50,C50,D50,E50,F50,G50,H50,I50,J50))</f>
        <v>15135</v>
      </c>
      <c r="AL50" s="213"/>
      <c r="AM50" s="214">
        <f ca="1">AM47*VALUE(RIGHT(AM48,1))</f>
        <v>0</v>
      </c>
      <c r="AN50" s="214">
        <f ca="1">VALUE(CONCATENATE(M50,N50,O50,P50,Q50,R50,S50,T50,U50,V50))</f>
        <v>0</v>
      </c>
      <c r="AO50" s="213"/>
      <c r="AP50" s="214">
        <f ca="1">AP47*VALUE(RIGHT(AP48,1))</f>
        <v>6789792</v>
      </c>
      <c r="AQ50" s="214">
        <f ca="1">VALUE(CONCATENATE(Y50,Z50,AA50,AB50,AC50,AD50,AE50,AF50,AG50,AH50))</f>
        <v>6789792</v>
      </c>
    </row>
    <row r="51" spans="2:43" ht="18" customHeight="1" x14ac:dyDescent="0.25">
      <c r="B51" s="198" t="s">
        <v>0</v>
      </c>
      <c r="C51" s="191"/>
      <c r="D51" s="200"/>
      <c r="E51" s="219">
        <f ca="1">INT(AJ51/10^((AI49)-3))</f>
        <v>4</v>
      </c>
      <c r="F51" s="180">
        <f ca="1">INT((AJ51-((E51*10^((AI49)-3))))/10^((AI49)-4))</f>
        <v>5</v>
      </c>
      <c r="G51" s="200">
        <f ca="1">INT((AJ51-((E51*10^((AI49)-3)+F51*10^((AI49)-4))))/10^((AI49)-5))</f>
        <v>4</v>
      </c>
      <c r="H51" s="201">
        <f ca="1">INT((AJ51-((E51*10^((AI49)-3)+F51*10^((AI49)-4)+G51*10^((AI49)-5))))/10^((AI49)-6))</f>
        <v>0</v>
      </c>
      <c r="I51" s="173">
        <f ca="1">INT((AJ51-((E51*10^((AI49)-3)+F51*10^((AI49)-4)+G51*10^((AI49)-5)+H51*10^((AI49)-6))))/10^((AI49)-7))</f>
        <v>5</v>
      </c>
      <c r="J51" s="171">
        <v>0</v>
      </c>
      <c r="L51" s="169"/>
      <c r="M51" s="198" t="s">
        <v>0</v>
      </c>
      <c r="N51" s="172"/>
      <c r="O51" s="191"/>
      <c r="P51" s="217">
        <f ca="1">INT(AM51/10^((AL49)-3))</f>
        <v>1</v>
      </c>
      <c r="Q51" s="201">
        <f ca="1">INT((AM51-((P51*10^((AL49)-3))))/10^((AL49)-4))</f>
        <v>9</v>
      </c>
      <c r="R51" s="180">
        <f ca="1">INT((AM51-((P51*10^((AL49)-3)+Q51*10^((AL49)-4))))/10^((AL49)-5))</f>
        <v>7</v>
      </c>
      <c r="S51" s="200">
        <f ca="1">INT((AM51-((P51*10^((AL49)-3)+Q51*10^((AL49)-4)+R51*10^((AL49)-5))))/10^((AL49)-6))</f>
        <v>0</v>
      </c>
      <c r="T51" s="201">
        <f ca="1">INT((AM51-((P51*10^((AL49)-3)+Q51*10^((AL49)-4)+R51*10^((AL49)-5)+S51*10^((AL49)-6))))/10^((AL49)-7))</f>
        <v>4</v>
      </c>
      <c r="U51" s="173">
        <f ca="1">INT((AM51-((P51*10^((AL49)-3)+Q51*10^((AL49)-4)+R51*10^((AL49)-5)+S51*10^((AL49)-6)+T51*10^((AL49)-7))))/10^((AL49)-8))</f>
        <v>6</v>
      </c>
      <c r="V51" s="171">
        <v>0</v>
      </c>
      <c r="X51" s="198" t="s">
        <v>0</v>
      </c>
      <c r="Z51" s="172"/>
      <c r="AA51" s="189">
        <f ca="1">INT(AP51/10^((AO49)-3))</f>
        <v>5</v>
      </c>
      <c r="AB51" s="200">
        <f ca="1">INT((AP51-(AA51*10^((AO49)-3)))/10^((AO49)-4))</f>
        <v>9</v>
      </c>
      <c r="AC51" s="201">
        <f ca="1">INT((AP51-((AA51*10^((AO49)-3)+AB51*10^((AO49)-4))))/10^((AO49)-5))</f>
        <v>4</v>
      </c>
      <c r="AD51" s="180">
        <f ca="1">INT((AP51-((AA51*10^((AO49)-3)+AB51*10^((AO49)-4)+AC51*10^((AO49)-5))))/10^((AO49)-6))</f>
        <v>1</v>
      </c>
      <c r="AE51" s="200">
        <f ca="1">INT((AP51-((AA51*10^((AO49)-3)+AB51*10^((AO49)-4)+AC51*10^((AO49)-5)+AD51*10^((AO49)-6))))/10^((AO49)-7))</f>
        <v>0</v>
      </c>
      <c r="AF51" s="201">
        <f ca="1">INT((AP51-((AA51*10^((AO49)-3)+AB51*10^((AO49)-4)+AC51*10^((AO49)-5)+AD51*10^((AO49)-6)+AE51*10^((AO49)-7))))/10^((AO49)-8))</f>
        <v>6</v>
      </c>
      <c r="AG51" s="173">
        <f ca="1">INT((AP51-((AA51*10^((AO49)-3)+AB51*10^((AO49)-4)+AC51*10^((AO49)-5)+AD51*10^((AO49)-6)+AE51*10^((AO49)-7)+AF51*10^((AO49)-8))))/10^((AO49)-9))</f>
        <v>8</v>
      </c>
      <c r="AH51" s="171">
        <v>0</v>
      </c>
      <c r="AJ51" s="220">
        <f ca="1">10*AJ47*VALUE(MID(AJ48,3,1))</f>
        <v>454050</v>
      </c>
      <c r="AK51" s="214">
        <f ca="1">VALUE(CONCATENATE(B51,C51,D51,E51,F51,G51,H51,I51,J51))</f>
        <v>454050</v>
      </c>
      <c r="AM51" s="220">
        <f ca="1">10*AM47*VALUE(MID(AM48,3,1))</f>
        <v>1970460</v>
      </c>
      <c r="AN51" s="214">
        <f ca="1">VALUE(CONCATENATE(M51,N51,O51,P51,Q51,R51,S51,T51,U51,V51))</f>
        <v>1970460</v>
      </c>
      <c r="AP51" s="220">
        <f ca="1">10*AP47*VALUE(MID(AP48,3,1))</f>
        <v>59410680</v>
      </c>
      <c r="AQ51" s="214">
        <f ca="1">VALUE(CONCATENATE(Y51,Z51,AA51,AB51,AC51,AD51,AE51,AF51,AG51,AH51))</f>
        <v>59410680</v>
      </c>
    </row>
    <row r="52" spans="2:43" ht="18" customHeight="1" x14ac:dyDescent="0.25">
      <c r="B52" s="198" t="s">
        <v>0</v>
      </c>
      <c r="C52" s="180"/>
      <c r="D52" s="217">
        <f ca="1">INT(AJ52/10^((AI49)-2))</f>
        <v>1</v>
      </c>
      <c r="E52" s="201">
        <f ca="1">INT((AJ52-((D52*10^((AI49)-2))))/10^((AI49)-3))</f>
        <v>0</v>
      </c>
      <c r="F52" s="180">
        <f ca="1">INT((AJ52-((D52*10^((AI49)-2)+E52*10^((AI49)-3))))/10^((AI49)-4))</f>
        <v>0</v>
      </c>
      <c r="G52" s="200">
        <f ca="1">INT((AJ52-((D52*10^((AI49)-2)+E52*10^((AI49)-3)+F52*10^((AI49)-4))))/10^((AI49)-5))</f>
        <v>9</v>
      </c>
      <c r="H52" s="172">
        <f ca="1">INT((AJ52-((D52*10^((AI49)-2)+E52*10^((AI49)-3)+F52*10^((AI49)-4)+G52*10^((AI49)-5))))/10^((AI49)-6))</f>
        <v>0</v>
      </c>
      <c r="I52" s="173">
        <v>0</v>
      </c>
      <c r="J52" s="171">
        <v>0</v>
      </c>
      <c r="L52" s="169"/>
      <c r="M52" s="198" t="s">
        <v>0</v>
      </c>
      <c r="N52" s="186"/>
      <c r="O52" s="218">
        <f ca="1">INT(AM52/10^((AL49)-2))</f>
        <v>2</v>
      </c>
      <c r="P52" s="200">
        <f ca="1">INT((AM52-((O52*10^((AL49)-2))))/10^((AL49)-3))</f>
        <v>9</v>
      </c>
      <c r="Q52" s="201">
        <f ca="1">INT((AM52-((O52*10^((AL49)-2)+P52*10^((AL49)-3))))/10^((AL49)-4))</f>
        <v>5</v>
      </c>
      <c r="R52" s="180">
        <f ca="1">INT((AM52-((O52*10^((AL49)-2)+P52*10^((AL49)-3)+Q52*10^((AL49)-4))))/10^((AL49)-5))</f>
        <v>5</v>
      </c>
      <c r="S52" s="200">
        <f ca="1">INT((AM52-((O52*10^((AL49)-2)+P52*10^((AL49)-3)+Q52*10^((AL49)-4)+R52*10^((AL49)-5))))/10^((AL49)-6))</f>
        <v>6</v>
      </c>
      <c r="T52" s="172">
        <f ca="1">INT((AM52-((O52*10^((AL49)-2)+P52*10^((AL49)-3)+Q52*10^((AL49)-4)+R52*10^((AL49)-5)+S52*10^((AL49)-6))))/10^((AL49)-7))</f>
        <v>9</v>
      </c>
      <c r="U52" s="173">
        <v>0</v>
      </c>
      <c r="V52" s="171">
        <v>0</v>
      </c>
      <c r="X52" s="198" t="s">
        <v>0</v>
      </c>
      <c r="Y52" s="171"/>
      <c r="Z52" s="188">
        <f ca="1">INT(AP52/10^((AO49)-2))</f>
        <v>4</v>
      </c>
      <c r="AA52" s="180">
        <f ca="1">INT((AP52-(Z52*10^((AO49)-2)))/10^((AO49)-3))</f>
        <v>2</v>
      </c>
      <c r="AB52" s="200">
        <f ca="1">INT((AP52-((Z52*10^((AO49)-2)+AA52*10^((AO49)-3))))/10^((AO49)-4))</f>
        <v>4</v>
      </c>
      <c r="AC52" s="201">
        <f ca="1">INT((AP52-((Z52*10^((AO49)-2)+AA52*10^((AO49)-3)+AB52*10^((AO49)-4))))/10^((AO49)-5))</f>
        <v>3</v>
      </c>
      <c r="AD52" s="180">
        <f ca="1">INT((AP52-((Z52*10^((AO49)-2)+AA52*10^((AO49)-3)+AB52*10^((AO49)-4)+AC52*10^((AO49)-5))))/10^((AO49)-6))</f>
        <v>6</v>
      </c>
      <c r="AE52" s="200">
        <f ca="1">INT((AP52-((Z52*10^((AO49)-2)+AA52*10^((AO49)-3)+AB52*10^((AO49)-4)+AC52*10^((AO49)-5)+AD52*10^((AO49)-6))))/10^((AO49)-7))</f>
        <v>2</v>
      </c>
      <c r="AF52" s="172">
        <f ca="1">INT((AP52-((Z52*10^((AO49)-2)+AA52*10^((AO49)-3)+AB52*10^((AO49)-4)+AC52*10^((AO49)-5)+AD52*10^((AO49)-6)+AE52*10^((AO49)-7))))/10^((AO49)-8))</f>
        <v>0</v>
      </c>
      <c r="AG52" s="173">
        <v>0</v>
      </c>
      <c r="AH52" s="171">
        <v>0</v>
      </c>
      <c r="AJ52" s="220">
        <f ca="1">100*AJ47*VALUE(MID(AJ48,2,1))</f>
        <v>1009000</v>
      </c>
      <c r="AK52" s="214">
        <f ca="1">VALUE(CONCATENATE(B52,C52,D52,E52,F52,G52,H52,I52,J52))</f>
        <v>1009000</v>
      </c>
      <c r="AM52" s="220">
        <f ca="1">100*AM47*VALUE(MID(AM48,2,1))</f>
        <v>29556900</v>
      </c>
      <c r="AN52" s="214">
        <f ca="1">VALUE(CONCATENATE(M52,N52,O52,P52,Q52,R52,S52,T52,U52,V52))</f>
        <v>29556900</v>
      </c>
      <c r="AP52" s="220">
        <f ca="1">100*AP47*VALUE(MID(AP48,2,1))</f>
        <v>424362000</v>
      </c>
      <c r="AQ52" s="214">
        <f ca="1">VALUE(CONCATENATE(Y52,Z52,AA52,AB52,AC52,AD52,AE52,AF52,AG52,AH52))</f>
        <v>424362000</v>
      </c>
    </row>
    <row r="53" spans="2:43" s="215" customFormat="1" ht="18" customHeight="1" thickBot="1" x14ac:dyDescent="0.3">
      <c r="B53" s="198" t="s">
        <v>0</v>
      </c>
      <c r="C53" s="189">
        <f ca="1">INT(AJ53/10^((AI49)-1))</f>
        <v>4</v>
      </c>
      <c r="D53" s="185">
        <f ca="1">INT((AJ53-((C53*10^((AI49)-1))))/10^((AI49)-2))</f>
        <v>0</v>
      </c>
      <c r="E53" s="186">
        <f ca="1">INT((AJ53-((                                                                                                 C53*10^((AI49)-1)+ D53*10^((AI49)-2))))/10^((AI49)-3))</f>
        <v>3</v>
      </c>
      <c r="F53" s="178">
        <f ca="1">INT((AJ53-((                                                                         C53*10^((AI49)-1)+ D53*10^((AI49)-2)+ E53*10^((AI49)-3))))/10^((AI49)-4))</f>
        <v>6</v>
      </c>
      <c r="G53" s="176">
        <f ca="1">INT((AJ53-((C53*10^((AI49)-1)+ D53*10^((AI49)-2)+ E53*10^((AI49)-3)+ F53*10^((AI49)-4))))/10^((AI49)-5))</f>
        <v>0</v>
      </c>
      <c r="H53" s="177">
        <v>0</v>
      </c>
      <c r="I53" s="178">
        <v>0</v>
      </c>
      <c r="J53" s="176">
        <v>0</v>
      </c>
      <c r="K53" s="192"/>
      <c r="L53" s="191"/>
      <c r="M53" s="198" t="s">
        <v>0</v>
      </c>
      <c r="N53" s="188">
        <f ca="1">INT(AM53/10^((AL49)-1))</f>
        <v>5</v>
      </c>
      <c r="O53" s="191">
        <f ca="1">INT((AM53-((N53*10^((AL49)-1))))/10^((AL49)-2))</f>
        <v>9</v>
      </c>
      <c r="P53" s="185">
        <f ca="1">INT((AM53-((                                                                                                 N53*10^((AL49)-1)+ O53*10^((AL49)-2))))/10^((AL49)-3))</f>
        <v>1</v>
      </c>
      <c r="Q53" s="186">
        <f ca="1">INT((AM53-((N53*10^((AL49)-1)+ O53*10^((AL49)-2)+ P53*10^((AL49)-3))))/10^((AL49)-4))</f>
        <v>1</v>
      </c>
      <c r="R53" s="178">
        <f ca="1">INT((AM53-((                                                 N53*10^((AL49)-1)+ O53*10^((AL49)-2)+ P53*10^((AL49)-3)+ Q53*10^((AL49)-4))))/10^((AL49)-5))</f>
        <v>3</v>
      </c>
      <c r="S53" s="176">
        <f ca="1">INT((AM53-((N53*10^((AL49)-1)+ O53*10^((AL49)-2)+ P53*10^((AL49)-3)+ Q53*10^((AL49)-4)+ R53*10^((AL49)-5))))/10^((AL49)-6))</f>
        <v>8</v>
      </c>
      <c r="T53" s="177">
        <v>0</v>
      </c>
      <c r="U53" s="178">
        <v>0</v>
      </c>
      <c r="V53" s="176">
        <v>0</v>
      </c>
      <c r="W53" s="192"/>
      <c r="X53" s="198" t="s">
        <v>0</v>
      </c>
      <c r="Y53" s="190">
        <f ca="1">INT(AP53/10^((AO49)-1))</f>
        <v>6</v>
      </c>
      <c r="Z53" s="186">
        <f ca="1">INT((AP53-(Y53*10^((AO49)-1)))/10^((AO49)-2))</f>
        <v>7</v>
      </c>
      <c r="AA53" s="191">
        <f ca="1">INT((AP53-((Y53*10^((AO49)-1)+Z53*10^((AO49)-2))))/10^((AO49)-3))</f>
        <v>8</v>
      </c>
      <c r="AB53" s="185">
        <f ca="1">INT((AP53-((Y53*10^((AO49)-1)+Z53*10^((AO49)-2)+AA53*10^((AO49)-3))))/10^((AO49)-4))</f>
        <v>9</v>
      </c>
      <c r="AC53" s="186">
        <f ca="1">INT((AP53-((Y53*10^((AO49)-1)+Z53*10^((AO49)-2)+AA53*10^((AO49)-3)+AB53*10^((AO49)-4))))/10^((AO49)-5))</f>
        <v>7</v>
      </c>
      <c r="AD53" s="178">
        <f ca="1">INT((AP53-((Y53*10^((AO49)-1)+Z53*10^((AO49)-2)+AA53*10^((AO49)-3)+AB53*10^((AO49)-4)+AC53*10^((AO49)-5))))/10^((AO49)-6))</f>
        <v>9</v>
      </c>
      <c r="AE53" s="176">
        <f ca="1">INT((AP53-((Y53*10^((AO49)-1)+Z53*10^((AO49)-2)+AA53*10^((AO49)-3)+AB53*10^((AO49)-4)+AC53*10^((AO49)-5)+AD53*10^((AO49)-6))))/10^((AO49)-7))</f>
        <v>2</v>
      </c>
      <c r="AF53" s="177">
        <v>0</v>
      </c>
      <c r="AG53" s="178">
        <v>0</v>
      </c>
      <c r="AH53" s="176">
        <v>0</v>
      </c>
      <c r="AI53" s="213"/>
      <c r="AJ53" s="224">
        <f ca="1">1000*AJ47*VALUE(LEFT(AJ48,1))</f>
        <v>40360000</v>
      </c>
      <c r="AK53" s="214">
        <f ca="1">VALUE(CONCATENATE(B53,C53,D53,E53,F53,G53,H53,I53,J53))</f>
        <v>40360000</v>
      </c>
      <c r="AL53" s="213"/>
      <c r="AM53" s="224">
        <f ca="1">1000*AM47*VALUE(LEFT(AM48,1))</f>
        <v>591138000</v>
      </c>
      <c r="AN53" s="214">
        <f ca="1">VALUE(CONCATENATE(M53,N53,O53,P53,Q53,R53,S53,T53,U53,V53))</f>
        <v>591138000</v>
      </c>
      <c r="AO53" s="213"/>
      <c r="AP53" s="224">
        <f ca="1">1000*AP47*VALUE(LEFT(AP48,1))</f>
        <v>6789792000</v>
      </c>
      <c r="AQ53" s="214">
        <f ca="1">VALUE(CONCATENATE(Y53,Z53,AA53,AB53,AC53,AD53,AE53,AF53,AG53,AH53))</f>
        <v>6789792000</v>
      </c>
    </row>
    <row r="54" spans="2:43" ht="18" customHeight="1" thickTop="1" x14ac:dyDescent="0.25">
      <c r="B54" s="207"/>
      <c r="C54" s="203">
        <f ca="1">VALUE(RIGHT((C50+C51+C52+C53+C49),1))</f>
        <v>4</v>
      </c>
      <c r="D54" s="204" t="str">
        <f t="shared" ref="D54:J54" ca="1" si="11">RIGHT((D50+D51+D52+D53+D49),1)</f>
        <v>1</v>
      </c>
      <c r="E54" s="202" t="str">
        <f t="shared" ca="1" si="11"/>
        <v>8</v>
      </c>
      <c r="F54" s="205" t="str">
        <f t="shared" ca="1" si="11"/>
        <v>3</v>
      </c>
      <c r="G54" s="204" t="str">
        <f t="shared" ca="1" si="11"/>
        <v>8</v>
      </c>
      <c r="H54" s="202" t="str">
        <f t="shared" ca="1" si="11"/>
        <v>1</v>
      </c>
      <c r="I54" s="205" t="str">
        <f t="shared" ca="1" si="11"/>
        <v>8</v>
      </c>
      <c r="J54" s="204" t="str">
        <f t="shared" ca="1" si="11"/>
        <v>5</v>
      </c>
      <c r="L54" s="205"/>
      <c r="M54" s="208"/>
      <c r="N54" s="207">
        <f ca="1">VALUE(RIGHT((N50+N51+N52+N53+N49),1))</f>
        <v>6</v>
      </c>
      <c r="O54" s="205" t="str">
        <f t="shared" ref="O54:V54" ca="1" si="12">RIGHT((O50+O51+O52+O53+O49),1)</f>
        <v>2</v>
      </c>
      <c r="P54" s="204" t="str">
        <f t="shared" ca="1" si="12"/>
        <v>2</v>
      </c>
      <c r="Q54" s="202" t="str">
        <f t="shared" ca="1" si="12"/>
        <v>6</v>
      </c>
      <c r="R54" s="205" t="str">
        <f t="shared" ca="1" si="12"/>
        <v>6</v>
      </c>
      <c r="S54" s="204" t="str">
        <f t="shared" ca="1" si="12"/>
        <v>5</v>
      </c>
      <c r="T54" s="202" t="str">
        <f t="shared" ca="1" si="12"/>
        <v>3</v>
      </c>
      <c r="U54" s="205" t="str">
        <f t="shared" ca="1" si="12"/>
        <v>6</v>
      </c>
      <c r="V54" s="204" t="str">
        <f t="shared" ca="1" si="12"/>
        <v>0</v>
      </c>
      <c r="X54" s="205"/>
      <c r="Y54" s="208">
        <f ca="1">VALUE(RIGHT((Y50+Y51+Y52+Y53+Y49),1))</f>
        <v>7</v>
      </c>
      <c r="Z54" s="202" t="str">
        <f t="shared" ref="Z54:AH54" ca="1" si="13">RIGHT((Z50+Z51+Z52+Z53+Z49),1)</f>
        <v>2</v>
      </c>
      <c r="AA54" s="205" t="str">
        <f t="shared" ca="1" si="13"/>
        <v>8</v>
      </c>
      <c r="AB54" s="204" t="str">
        <f t="shared" ca="1" si="13"/>
        <v>0</v>
      </c>
      <c r="AC54" s="202" t="str">
        <f t="shared" ca="1" si="13"/>
        <v>3</v>
      </c>
      <c r="AD54" s="205" t="str">
        <f t="shared" ca="1" si="13"/>
        <v>5</v>
      </c>
      <c r="AE54" s="204" t="str">
        <f t="shared" ca="1" si="13"/>
        <v>4</v>
      </c>
      <c r="AF54" s="202" t="str">
        <f t="shared" ca="1" si="13"/>
        <v>4</v>
      </c>
      <c r="AG54" s="205" t="str">
        <f t="shared" ca="1" si="13"/>
        <v>7</v>
      </c>
      <c r="AH54" s="204" t="str">
        <f t="shared" ca="1" si="13"/>
        <v>2</v>
      </c>
      <c r="AJ54" s="221">
        <f ca="1">SUM(AJ50,AJ51,AJ52,AJ53)</f>
        <v>41838185</v>
      </c>
      <c r="AK54" s="214">
        <f ca="1">VALUE(CONCATENATE(B54,C54,D54,E54,F54,G54,H54,I54,J54))</f>
        <v>41838185</v>
      </c>
      <c r="AM54" s="221">
        <f ca="1">SUM(AM50,AM51,AM52,AM53)</f>
        <v>622665360</v>
      </c>
      <c r="AN54" s="214">
        <f ca="1">VALUE(CONCATENATE(M54,N54,O54,P54,Q54,R54,S54,T54,U54,V54))</f>
        <v>622665360</v>
      </c>
      <c r="AP54" s="221">
        <f ca="1">SUM(AP50,AP51,AP52,AP53)</f>
        <v>7280354472</v>
      </c>
      <c r="AQ54" s="214">
        <f ca="1">VALUE(CONCATENATE(Y54,Z54,AA54,AB54,AC54,AD54,AE54,AF54,AG54,AH54))</f>
        <v>7280354472</v>
      </c>
    </row>
    <row r="55" spans="2:43" ht="18" customHeight="1" x14ac:dyDescent="0.25">
      <c r="B55" s="365" t="str">
        <f ca="1">CONCATENATE("FICHE ",$AS$1)</f>
        <v>FICHE 140</v>
      </c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J55" s="221"/>
      <c r="AK55" s="214"/>
      <c r="AM55" s="221"/>
      <c r="AN55" s="214"/>
      <c r="AP55" s="221"/>
      <c r="AQ55" s="214"/>
    </row>
    <row r="56" spans="2:43" s="82" customFormat="1" ht="8.1" customHeight="1" x14ac:dyDescent="0.2">
      <c r="B56" s="366" t="str">
        <f>B2</f>
        <v>A</v>
      </c>
      <c r="C56" s="366">
        <f>C2</f>
        <v>0</v>
      </c>
      <c r="D56" s="87"/>
      <c r="E56" s="88"/>
      <c r="F56" s="89"/>
      <c r="G56" s="87"/>
      <c r="H56" s="88"/>
      <c r="I56" s="89"/>
      <c r="J56" s="87"/>
      <c r="K56" s="78"/>
      <c r="L56" s="366" t="str">
        <f>L2</f>
        <v>B</v>
      </c>
      <c r="M56" s="366">
        <f>M2</f>
        <v>0</v>
      </c>
      <c r="N56" s="88"/>
      <c r="O56" s="89"/>
      <c r="P56" s="87"/>
      <c r="Q56" s="88"/>
      <c r="R56" s="89"/>
      <c r="S56" s="87"/>
      <c r="T56" s="88"/>
      <c r="U56" s="89"/>
      <c r="V56" s="87"/>
      <c r="W56" s="78"/>
      <c r="X56" s="366" t="str">
        <f>X2</f>
        <v>C</v>
      </c>
      <c r="Y56" s="366">
        <f>Y2</f>
        <v>0</v>
      </c>
      <c r="Z56" s="88"/>
      <c r="AA56" s="89"/>
      <c r="AB56" s="87"/>
      <c r="AC56" s="88"/>
      <c r="AD56" s="89"/>
      <c r="AE56" s="87"/>
      <c r="AF56" s="88"/>
      <c r="AG56" s="89"/>
      <c r="AH56" s="285" t="s">
        <v>15</v>
      </c>
      <c r="AI56" s="81"/>
      <c r="AL56" s="81"/>
      <c r="AO56" s="81"/>
    </row>
    <row r="57" spans="2:43" s="82" customFormat="1" ht="8.1" customHeight="1" x14ac:dyDescent="0.2">
      <c r="B57" s="366">
        <f>B3</f>
        <v>0</v>
      </c>
      <c r="C57" s="366">
        <f>C3</f>
        <v>0</v>
      </c>
      <c r="D57" s="77"/>
      <c r="E57" s="79"/>
      <c r="F57" s="80"/>
      <c r="G57" s="77"/>
      <c r="H57" s="79"/>
      <c r="I57" s="80"/>
      <c r="J57" s="77"/>
      <c r="K57" s="78"/>
      <c r="L57" s="366">
        <f>L3</f>
        <v>0</v>
      </c>
      <c r="M57" s="366">
        <f>M3</f>
        <v>0</v>
      </c>
      <c r="N57" s="79"/>
      <c r="O57" s="80"/>
      <c r="P57" s="77"/>
      <c r="Q57" s="79"/>
      <c r="R57" s="80"/>
      <c r="S57" s="77"/>
      <c r="T57" s="79"/>
      <c r="U57" s="80"/>
      <c r="V57" s="77"/>
      <c r="W57" s="78"/>
      <c r="X57" s="366">
        <f>X3</f>
        <v>0</v>
      </c>
      <c r="Y57" s="366">
        <f>Y3</f>
        <v>0</v>
      </c>
      <c r="Z57" s="79"/>
      <c r="AA57" s="80"/>
      <c r="AB57" s="77"/>
      <c r="AC57" s="79"/>
      <c r="AD57" s="80"/>
      <c r="AE57" s="77"/>
      <c r="AF57" s="79"/>
      <c r="AG57" s="80"/>
      <c r="AH57" s="77"/>
      <c r="AI57" s="81"/>
      <c r="AL57" s="81"/>
      <c r="AO57" s="81"/>
    </row>
    <row r="58" spans="2:43" s="82" customFormat="1" ht="8.1" customHeight="1" x14ac:dyDescent="0.2">
      <c r="B58" s="79"/>
      <c r="C58" s="80"/>
      <c r="D58" s="77"/>
      <c r="E58" s="79"/>
      <c r="F58" s="80"/>
      <c r="G58" s="77"/>
      <c r="H58" s="79"/>
      <c r="I58" s="80"/>
      <c r="J58" s="77"/>
      <c r="K58" s="78"/>
      <c r="L58" s="80"/>
      <c r="M58" s="77"/>
      <c r="N58" s="79"/>
      <c r="O58" s="80"/>
      <c r="P58" s="77"/>
      <c r="Q58" s="79"/>
      <c r="R58" s="80"/>
      <c r="S58" s="77"/>
      <c r="T58" s="79"/>
      <c r="U58" s="80"/>
      <c r="V58" s="77"/>
      <c r="W58" s="78"/>
      <c r="X58" s="80"/>
      <c r="Y58" s="77"/>
      <c r="Z58" s="79"/>
      <c r="AA58" s="80"/>
      <c r="AB58" s="77"/>
      <c r="AC58" s="79"/>
      <c r="AD58" s="80"/>
      <c r="AE58" s="77"/>
      <c r="AF58" s="79"/>
      <c r="AG58" s="80"/>
      <c r="AH58" s="77"/>
      <c r="AI58" s="81"/>
      <c r="AL58" s="81"/>
      <c r="AO58" s="81"/>
    </row>
    <row r="59" spans="2:43" s="82" customFormat="1" ht="8.1" customHeight="1" x14ac:dyDescent="0.2">
      <c r="B59" s="79"/>
      <c r="C59" s="80"/>
      <c r="D59" s="77"/>
      <c r="E59" s="79"/>
      <c r="F59" s="80"/>
      <c r="G59" s="77"/>
      <c r="H59" s="79"/>
      <c r="I59" s="80"/>
      <c r="J59" s="77"/>
      <c r="K59" s="78"/>
      <c r="L59" s="80"/>
      <c r="M59" s="77"/>
      <c r="N59" s="79"/>
      <c r="O59" s="80"/>
      <c r="P59" s="77"/>
      <c r="Q59" s="79"/>
      <c r="R59" s="80"/>
      <c r="S59" s="77"/>
      <c r="T59" s="79"/>
      <c r="U59" s="80"/>
      <c r="V59" s="77"/>
      <c r="W59" s="78"/>
      <c r="X59" s="80"/>
      <c r="Y59" s="77"/>
      <c r="Z59" s="79"/>
      <c r="AA59" s="80"/>
      <c r="AB59" s="77"/>
      <c r="AC59" s="79"/>
      <c r="AD59" s="132"/>
      <c r="AE59" s="133"/>
      <c r="AF59" s="103">
        <f t="shared" ref="AF59:AG61" ca="1" si="14">AF5</f>
        <v>3</v>
      </c>
      <c r="AG59" s="103">
        <f t="shared" ca="1" si="14"/>
        <v>4</v>
      </c>
      <c r="AH59" s="99"/>
      <c r="AI59" s="81"/>
      <c r="AL59" s="81"/>
      <c r="AO59" s="81"/>
    </row>
    <row r="60" spans="2:43" s="82" customFormat="1" ht="8.1" customHeight="1" x14ac:dyDescent="0.2">
      <c r="B60" s="367">
        <f t="shared" ref="B60:J60" si="15">B6</f>
        <v>1</v>
      </c>
      <c r="C60" s="367">
        <f t="shared" si="15"/>
        <v>0</v>
      </c>
      <c r="D60" s="3">
        <f t="shared" si="15"/>
        <v>0</v>
      </c>
      <c r="E60" s="2">
        <f t="shared" si="15"/>
        <v>0</v>
      </c>
      <c r="F60" s="1">
        <f t="shared" si="15"/>
        <v>0</v>
      </c>
      <c r="G60" s="98">
        <f t="shared" si="15"/>
        <v>0</v>
      </c>
      <c r="H60" s="95">
        <f t="shared" ca="1" si="15"/>
        <v>2</v>
      </c>
      <c r="I60" s="95">
        <f t="shared" ca="1" si="15"/>
        <v>2</v>
      </c>
      <c r="J60" s="98">
        <f t="shared" si="15"/>
        <v>0</v>
      </c>
      <c r="K60" s="94"/>
      <c r="L60" s="367">
        <f t="shared" ref="L60:V60" si="16">L6</f>
        <v>1</v>
      </c>
      <c r="M60" s="367">
        <f t="shared" si="16"/>
        <v>0</v>
      </c>
      <c r="N60" s="2">
        <f t="shared" si="16"/>
        <v>0</v>
      </c>
      <c r="O60" s="1">
        <f t="shared" si="16"/>
        <v>0</v>
      </c>
      <c r="P60" s="3">
        <f t="shared" si="16"/>
        <v>0</v>
      </c>
      <c r="Q60" s="2">
        <f t="shared" si="16"/>
        <v>0</v>
      </c>
      <c r="R60" s="1">
        <f t="shared" si="16"/>
        <v>0</v>
      </c>
      <c r="S60" s="95">
        <f t="shared" ca="1" si="16"/>
        <v>0</v>
      </c>
      <c r="T60" s="95">
        <f t="shared" ca="1" si="16"/>
        <v>0</v>
      </c>
      <c r="U60" s="95">
        <f t="shared" ca="1" si="16"/>
        <v>0</v>
      </c>
      <c r="V60" s="96">
        <f t="shared" si="16"/>
        <v>0</v>
      </c>
      <c r="W60" s="94"/>
      <c r="X60" s="367">
        <f>X6</f>
        <v>1</v>
      </c>
      <c r="Y60" s="367">
        <f>Y6</f>
        <v>0</v>
      </c>
      <c r="Z60" s="2"/>
      <c r="AA60" s="1"/>
      <c r="AB60" s="3"/>
      <c r="AC60" s="2"/>
      <c r="AD60" s="134"/>
      <c r="AE60" s="134"/>
      <c r="AF60" s="95">
        <f t="shared" ca="1" si="14"/>
        <v>2</v>
      </c>
      <c r="AG60" s="95">
        <f t="shared" ca="1" si="14"/>
        <v>3</v>
      </c>
      <c r="AH60" s="98"/>
      <c r="AI60" s="81"/>
      <c r="AL60" s="81"/>
      <c r="AO60" s="81"/>
    </row>
    <row r="61" spans="2:43" ht="18" customHeight="1" x14ac:dyDescent="0.25">
      <c r="B61" s="172"/>
      <c r="C61" s="173"/>
      <c r="D61" s="176"/>
      <c r="E61" s="177"/>
      <c r="F61" s="178"/>
      <c r="G61" s="176"/>
      <c r="H61" s="177" t="str">
        <f ca="1">H7</f>
        <v>1</v>
      </c>
      <c r="I61" s="178" t="str">
        <f ca="1">I7</f>
        <v>5</v>
      </c>
      <c r="J61" s="176" t="str">
        <f ca="1">J7</f>
        <v>4</v>
      </c>
      <c r="L61" s="169"/>
      <c r="N61" s="172"/>
      <c r="O61" s="173"/>
      <c r="P61" s="176"/>
      <c r="Q61" s="177"/>
      <c r="R61" s="178"/>
      <c r="S61" s="176" t="str">
        <f ca="1">S7</f>
        <v>5</v>
      </c>
      <c r="T61" s="177" t="str">
        <f ca="1">T7</f>
        <v>8</v>
      </c>
      <c r="U61" s="178" t="str">
        <f ca="1">U7</f>
        <v>1</v>
      </c>
      <c r="V61" s="176" t="str">
        <f ca="1">V7</f>
        <v>3</v>
      </c>
      <c r="X61" s="169"/>
      <c r="Z61" s="172"/>
      <c r="AA61" s="173"/>
      <c r="AB61" s="176"/>
      <c r="AC61" s="177"/>
      <c r="AD61" s="178"/>
      <c r="AE61" s="176"/>
      <c r="AF61" s="177" t="str">
        <f t="shared" ca="1" si="14"/>
        <v>3</v>
      </c>
      <c r="AG61" s="178" t="str">
        <f t="shared" ca="1" si="14"/>
        <v>3</v>
      </c>
      <c r="AH61" s="176" t="str">
        <f t="shared" ref="AH61:AH66" ca="1" si="17">AH7</f>
        <v>5</v>
      </c>
    </row>
    <row r="62" spans="2:43" ht="18" customHeight="1" thickBot="1" x14ac:dyDescent="0.3">
      <c r="B62" s="179"/>
      <c r="C62" s="180"/>
      <c r="D62" s="181"/>
      <c r="E62" s="182"/>
      <c r="F62" s="183" t="str">
        <f>F8</f>
        <v>×</v>
      </c>
      <c r="G62" s="176"/>
      <c r="H62" s="177"/>
      <c r="I62" s="178"/>
      <c r="J62" s="227">
        <f ca="1">J8</f>
        <v>5</v>
      </c>
      <c r="L62" s="181"/>
      <c r="M62" s="184"/>
      <c r="N62" s="179"/>
      <c r="O62" s="180"/>
      <c r="P62" s="185"/>
      <c r="Q62" s="186"/>
      <c r="R62" s="187" t="str">
        <f>R8</f>
        <v>×</v>
      </c>
      <c r="S62" s="176"/>
      <c r="T62" s="177"/>
      <c r="U62" s="178"/>
      <c r="V62" s="227">
        <f ca="1">V8</f>
        <v>1</v>
      </c>
      <c r="X62" s="181"/>
      <c r="Y62" s="184"/>
      <c r="Z62" s="179"/>
      <c r="AA62" s="180"/>
      <c r="AB62" s="185"/>
      <c r="AC62" s="187" t="str">
        <f>AC8</f>
        <v>×</v>
      </c>
      <c r="AD62" s="178"/>
      <c r="AE62" s="176"/>
      <c r="AF62" s="177"/>
      <c r="AG62" s="228" t="str">
        <f ca="1">AG8</f>
        <v>9</v>
      </c>
      <c r="AH62" s="227" t="str">
        <f t="shared" ca="1" si="17"/>
        <v>6</v>
      </c>
    </row>
    <row r="63" spans="2:43" s="82" customFormat="1" ht="8.1" customHeight="1" thickTop="1" x14ac:dyDescent="0.2">
      <c r="B63" s="112">
        <f>B9</f>
        <v>0</v>
      </c>
      <c r="C63" s="113">
        <f>C9</f>
        <v>0</v>
      </c>
      <c r="D63" s="114">
        <f>D9</f>
        <v>0</v>
      </c>
      <c r="E63" s="112">
        <f>E9</f>
        <v>0</v>
      </c>
      <c r="F63" s="109">
        <f>F9</f>
        <v>0</v>
      </c>
      <c r="G63" s="110">
        <f t="shared" ref="G63:I64" si="18">G9</f>
        <v>0</v>
      </c>
      <c r="H63" s="108">
        <f t="shared" si="18"/>
        <v>0</v>
      </c>
      <c r="I63" s="109">
        <f t="shared" si="18"/>
        <v>0</v>
      </c>
      <c r="J63" s="110">
        <f>J9</f>
        <v>0</v>
      </c>
      <c r="K63" s="111"/>
      <c r="L63" s="113">
        <f t="shared" ref="L63:Q63" si="19">L9</f>
        <v>0</v>
      </c>
      <c r="M63" s="114">
        <f t="shared" si="19"/>
        <v>0</v>
      </c>
      <c r="N63" s="112">
        <f t="shared" si="19"/>
        <v>0</v>
      </c>
      <c r="O63" s="113">
        <f t="shared" si="19"/>
        <v>0</v>
      </c>
      <c r="P63" s="114">
        <f t="shared" si="19"/>
        <v>0</v>
      </c>
      <c r="Q63" s="112">
        <f t="shared" si="19"/>
        <v>0</v>
      </c>
      <c r="R63" s="109">
        <f>R9</f>
        <v>0</v>
      </c>
      <c r="S63" s="110">
        <f t="shared" ref="S63:U64" si="20">S9</f>
        <v>0</v>
      </c>
      <c r="T63" s="108">
        <f t="shared" si="20"/>
        <v>0</v>
      </c>
      <c r="U63" s="109">
        <f t="shared" si="20"/>
        <v>0</v>
      </c>
      <c r="V63" s="110">
        <f>V9</f>
        <v>0</v>
      </c>
      <c r="W63" s="111"/>
      <c r="X63" s="113"/>
      <c r="Y63" s="114"/>
      <c r="Z63" s="112"/>
      <c r="AA63" s="113"/>
      <c r="AB63" s="114"/>
      <c r="AC63" s="108">
        <f>AC9</f>
        <v>0</v>
      </c>
      <c r="AD63" s="109">
        <f ca="1">AD9</f>
        <v>0</v>
      </c>
      <c r="AE63" s="110">
        <f ca="1">AE9</f>
        <v>0</v>
      </c>
      <c r="AF63" s="108">
        <f ca="1">AF9</f>
        <v>0</v>
      </c>
      <c r="AG63" s="109">
        <f ca="1">AG9</f>
        <v>0</v>
      </c>
      <c r="AH63" s="110">
        <f t="shared" si="17"/>
        <v>0</v>
      </c>
      <c r="AI63" s="81"/>
      <c r="AL63" s="81"/>
      <c r="AO63" s="81"/>
    </row>
    <row r="64" spans="2:43" ht="18" customHeight="1" x14ac:dyDescent="0.25">
      <c r="B64" s="186"/>
      <c r="C64" s="191"/>
      <c r="D64" s="185"/>
      <c r="E64" s="186"/>
      <c r="F64" s="191"/>
      <c r="G64" s="229" t="str">
        <f t="shared" ca="1" si="18"/>
        <v/>
      </c>
      <c r="H64" s="230" t="str">
        <f t="shared" ca="1" si="18"/>
        <v>7</v>
      </c>
      <c r="I64" s="231" t="str">
        <f t="shared" ca="1" si="18"/>
        <v>7</v>
      </c>
      <c r="J64" s="232" t="str">
        <f ca="1">J10</f>
        <v>0</v>
      </c>
      <c r="K64" s="192"/>
      <c r="L64" s="193"/>
      <c r="M64" s="194"/>
      <c r="N64" s="186"/>
      <c r="O64" s="191"/>
      <c r="P64" s="185"/>
      <c r="Q64" s="186"/>
      <c r="R64" s="226" t="str">
        <f ca="1">R10</f>
        <v/>
      </c>
      <c r="S64" s="232">
        <f t="shared" ca="1" si="20"/>
        <v>5</v>
      </c>
      <c r="T64" s="233">
        <f t="shared" ca="1" si="20"/>
        <v>8</v>
      </c>
      <c r="U64" s="231">
        <f t="shared" ca="1" si="20"/>
        <v>1</v>
      </c>
      <c r="V64" s="232">
        <f ca="1">V10</f>
        <v>3</v>
      </c>
      <c r="W64" s="192"/>
      <c r="X64" s="193"/>
      <c r="Y64" s="194"/>
      <c r="Z64" s="186"/>
      <c r="AA64" s="191"/>
      <c r="AB64" s="185"/>
      <c r="AC64" s="186"/>
      <c r="AD64" s="234"/>
      <c r="AE64" s="235" t="str">
        <f t="shared" ref="AE64:AF66" ca="1" si="21">AE10</f>
        <v>2</v>
      </c>
      <c r="AF64" s="236" t="str">
        <f t="shared" ca="1" si="21"/>
        <v>0</v>
      </c>
      <c r="AG64" s="234" t="str">
        <f ca="1">AG10</f>
        <v>1</v>
      </c>
      <c r="AH64" s="232" t="str">
        <f t="shared" ca="1" si="17"/>
        <v>0</v>
      </c>
    </row>
    <row r="65" spans="2:41" ht="18" customHeight="1" thickBot="1" x14ac:dyDescent="0.3">
      <c r="B65" s="177"/>
      <c r="C65" s="178"/>
      <c r="D65" s="176"/>
      <c r="E65" s="177"/>
      <c r="F65" s="195"/>
      <c r="G65" s="196"/>
      <c r="H65" s="197"/>
      <c r="I65" s="195"/>
      <c r="J65" s="176"/>
      <c r="K65" s="192"/>
      <c r="L65" s="195"/>
      <c r="M65" s="196"/>
      <c r="N65" s="177"/>
      <c r="O65" s="178"/>
      <c r="P65" s="176"/>
      <c r="Q65" s="177"/>
      <c r="R65" s="178"/>
      <c r="S65" s="176"/>
      <c r="T65" s="177"/>
      <c r="U65" s="178"/>
      <c r="V65" s="176"/>
      <c r="W65" s="192"/>
      <c r="X65" s="191"/>
      <c r="Y65" s="185"/>
      <c r="Z65" s="186"/>
      <c r="AA65" s="191"/>
      <c r="AB65" s="185"/>
      <c r="AC65" s="198" t="str">
        <f>AC11</f>
        <v>+</v>
      </c>
      <c r="AD65" s="225" t="str">
        <f ca="1">AD11</f>
        <v>3</v>
      </c>
      <c r="AE65" s="237" t="str">
        <f t="shared" ca="1" si="21"/>
        <v>0</v>
      </c>
      <c r="AF65" s="238" t="str">
        <f t="shared" ca="1" si="21"/>
        <v>1</v>
      </c>
      <c r="AG65" s="239" t="str">
        <f ca="1">AG11</f>
        <v>5</v>
      </c>
      <c r="AH65" s="240">
        <f t="shared" si="17"/>
        <v>0</v>
      </c>
    </row>
    <row r="66" spans="2:41" s="254" customFormat="1" ht="18" customHeight="1" thickTop="1" x14ac:dyDescent="0.25">
      <c r="B66" s="241"/>
      <c r="C66" s="242"/>
      <c r="D66" s="243"/>
      <c r="E66" s="241"/>
      <c r="F66" s="242"/>
      <c r="G66" s="243"/>
      <c r="H66" s="241"/>
      <c r="I66" s="242"/>
      <c r="J66" s="243"/>
      <c r="K66" s="244"/>
      <c r="L66" s="245"/>
      <c r="M66" s="243"/>
      <c r="N66" s="241"/>
      <c r="O66" s="242"/>
      <c r="P66" s="243"/>
      <c r="Q66" s="241"/>
      <c r="R66" s="242"/>
      <c r="S66" s="243"/>
      <c r="T66" s="241"/>
      <c r="U66" s="242"/>
      <c r="V66" s="243"/>
      <c r="W66" s="244"/>
      <c r="X66" s="246"/>
      <c r="Y66" s="247"/>
      <c r="Z66" s="248"/>
      <c r="AA66" s="246"/>
      <c r="AB66" s="247"/>
      <c r="AC66" s="249"/>
      <c r="AD66" s="250" t="str">
        <f ca="1">AD12</f>
        <v>3</v>
      </c>
      <c r="AE66" s="251" t="str">
        <f t="shared" ca="1" si="21"/>
        <v>2</v>
      </c>
      <c r="AF66" s="249" t="str">
        <f t="shared" ca="1" si="21"/>
        <v>1</v>
      </c>
      <c r="AG66" s="252" t="str">
        <f ca="1">AG12</f>
        <v>6</v>
      </c>
      <c r="AH66" s="251" t="str">
        <f t="shared" ca="1" si="17"/>
        <v>0</v>
      </c>
      <c r="AI66" s="253"/>
      <c r="AL66" s="253"/>
      <c r="AO66" s="253"/>
    </row>
    <row r="67" spans="2:41" ht="7.9" customHeight="1" x14ac:dyDescent="0.25">
      <c r="B67" s="201"/>
      <c r="C67" s="180"/>
      <c r="D67" s="200"/>
      <c r="E67" s="201"/>
      <c r="F67" s="180"/>
      <c r="G67" s="200"/>
      <c r="H67" s="201"/>
      <c r="I67" s="180"/>
      <c r="J67" s="200"/>
      <c r="K67" s="206"/>
      <c r="L67" s="180"/>
      <c r="M67" s="200"/>
      <c r="N67" s="201"/>
      <c r="O67" s="180"/>
      <c r="P67" s="200"/>
      <c r="Q67" s="201"/>
      <c r="R67" s="180"/>
      <c r="S67" s="200"/>
      <c r="T67" s="201"/>
      <c r="U67" s="180"/>
      <c r="V67" s="200"/>
      <c r="W67" s="206"/>
      <c r="X67" s="180"/>
      <c r="Y67" s="200"/>
      <c r="Z67" s="201"/>
      <c r="AA67" s="180"/>
      <c r="AB67" s="200"/>
      <c r="AC67" s="201"/>
      <c r="AD67" s="180"/>
      <c r="AE67" s="200"/>
      <c r="AF67" s="201"/>
      <c r="AG67" s="180"/>
      <c r="AH67" s="200"/>
    </row>
    <row r="68" spans="2:41" ht="7.9" customHeight="1" x14ac:dyDescent="0.25">
      <c r="B68" s="201"/>
      <c r="C68" s="180"/>
      <c r="D68" s="200"/>
      <c r="E68" s="201"/>
      <c r="F68" s="180"/>
      <c r="G68" s="200"/>
      <c r="H68" s="201"/>
      <c r="I68" s="180"/>
      <c r="J68" s="200"/>
      <c r="K68" s="206"/>
      <c r="L68" s="180"/>
      <c r="M68" s="200"/>
      <c r="N68" s="201"/>
      <c r="O68" s="180"/>
      <c r="P68" s="200"/>
      <c r="Q68" s="201"/>
      <c r="R68" s="180"/>
      <c r="S68" s="200"/>
      <c r="T68" s="201"/>
      <c r="U68" s="180"/>
      <c r="V68" s="200"/>
      <c r="W68" s="206"/>
      <c r="X68" s="180"/>
      <c r="Y68" s="200"/>
      <c r="Z68" s="201"/>
      <c r="AA68" s="180"/>
      <c r="AB68" s="200"/>
      <c r="AC68" s="201"/>
      <c r="AD68" s="180"/>
      <c r="AE68" s="200"/>
      <c r="AF68" s="201"/>
      <c r="AG68" s="180"/>
      <c r="AH68" s="200"/>
    </row>
    <row r="69" spans="2:41" s="82" customFormat="1" ht="8.1" customHeight="1" x14ac:dyDescent="0.2">
      <c r="B69" s="366" t="str">
        <f>B15</f>
        <v>D</v>
      </c>
      <c r="C69" s="366">
        <f>C15</f>
        <v>0</v>
      </c>
      <c r="D69" s="87"/>
      <c r="E69" s="88"/>
      <c r="F69" s="89"/>
      <c r="G69" s="87"/>
      <c r="H69" s="88"/>
      <c r="I69" s="89"/>
      <c r="J69" s="87"/>
      <c r="K69" s="78"/>
      <c r="L69" s="366" t="str">
        <f>L15</f>
        <v>E</v>
      </c>
      <c r="M69" s="366">
        <f>M15</f>
        <v>0</v>
      </c>
      <c r="N69" s="88"/>
      <c r="O69" s="89"/>
      <c r="P69" s="87"/>
      <c r="Q69" s="88"/>
      <c r="R69" s="89"/>
      <c r="S69" s="87"/>
      <c r="T69" s="88"/>
      <c r="U69" s="89"/>
      <c r="V69" s="87"/>
      <c r="W69" s="78"/>
      <c r="X69" s="366" t="str">
        <f>X15</f>
        <v>F</v>
      </c>
      <c r="Y69" s="366">
        <f>Y15</f>
        <v>0</v>
      </c>
      <c r="Z69" s="88"/>
      <c r="AA69" s="89"/>
      <c r="AB69" s="87"/>
      <c r="AC69" s="88"/>
      <c r="AD69" s="89"/>
      <c r="AE69" s="87"/>
      <c r="AF69" s="88"/>
      <c r="AG69" s="89"/>
      <c r="AH69" s="77"/>
      <c r="AI69" s="81"/>
      <c r="AL69" s="81"/>
      <c r="AO69" s="81"/>
    </row>
    <row r="70" spans="2:41" s="82" customFormat="1" ht="8.1" customHeight="1" x14ac:dyDescent="0.2">
      <c r="B70" s="366">
        <f>B16</f>
        <v>0</v>
      </c>
      <c r="C70" s="366">
        <f>C16</f>
        <v>0</v>
      </c>
      <c r="D70" s="77"/>
      <c r="E70" s="1">
        <f t="shared" ref="E70:I73" ca="1" si="22">E16</f>
        <v>0</v>
      </c>
      <c r="F70" s="1">
        <f t="shared" ca="1" si="22"/>
        <v>0</v>
      </c>
      <c r="G70" s="1">
        <f t="shared" ca="1" si="22"/>
        <v>0</v>
      </c>
      <c r="H70" s="1">
        <f t="shared" ca="1" si="22"/>
        <v>0</v>
      </c>
      <c r="I70" s="1">
        <f t="shared" ca="1" si="22"/>
        <v>0</v>
      </c>
      <c r="J70" s="77"/>
      <c r="K70" s="78"/>
      <c r="L70" s="366">
        <f>L16</f>
        <v>0</v>
      </c>
      <c r="M70" s="366">
        <f>M16</f>
        <v>0</v>
      </c>
      <c r="N70" s="79"/>
      <c r="O70" s="80"/>
      <c r="P70" s="77"/>
      <c r="Q70" s="1"/>
      <c r="R70" s="1"/>
      <c r="S70" s="1"/>
      <c r="T70" s="1"/>
      <c r="U70" s="1"/>
      <c r="V70" s="77"/>
      <c r="W70" s="78"/>
      <c r="X70" s="366">
        <f>X16</f>
        <v>0</v>
      </c>
      <c r="Y70" s="366">
        <f>Y16</f>
        <v>0</v>
      </c>
      <c r="Z70" s="79"/>
      <c r="AA70" s="80"/>
      <c r="AB70" s="77"/>
      <c r="AC70" s="1">
        <f t="shared" ref="AC70:AG74" ca="1" si="23">AC16</f>
        <v>0</v>
      </c>
      <c r="AD70" s="1">
        <f t="shared" ca="1" si="23"/>
        <v>0</v>
      </c>
      <c r="AE70" s="1">
        <f t="shared" ca="1" si="23"/>
        <v>0</v>
      </c>
      <c r="AF70" s="1">
        <f t="shared" ca="1" si="23"/>
        <v>0</v>
      </c>
      <c r="AG70" s="1">
        <f t="shared" ca="1" si="23"/>
        <v>0</v>
      </c>
      <c r="AH70" s="77"/>
      <c r="AI70" s="81"/>
      <c r="AL70" s="81"/>
      <c r="AO70" s="81"/>
    </row>
    <row r="71" spans="2:41" s="82" customFormat="1" ht="8.1" customHeight="1" x14ac:dyDescent="0.2">
      <c r="B71" s="79"/>
      <c r="C71" s="80"/>
      <c r="D71" s="77"/>
      <c r="E71" s="1">
        <f t="shared" ca="1" si="22"/>
        <v>0</v>
      </c>
      <c r="F71" s="1">
        <f t="shared" ca="1" si="22"/>
        <v>0</v>
      </c>
      <c r="G71" s="1">
        <f t="shared" ca="1" si="22"/>
        <v>0</v>
      </c>
      <c r="H71" s="1">
        <f t="shared" ca="1" si="22"/>
        <v>0</v>
      </c>
      <c r="I71" s="1">
        <f t="shared" ca="1" si="22"/>
        <v>0</v>
      </c>
      <c r="J71" s="77"/>
      <c r="K71" s="78"/>
      <c r="L71" s="80"/>
      <c r="M71" s="77"/>
      <c r="N71" s="79"/>
      <c r="O71" s="80"/>
      <c r="P71" s="77"/>
      <c r="Q71" s="1">
        <f t="shared" ref="Q71:U73" ca="1" si="24">Q17</f>
        <v>0</v>
      </c>
      <c r="R71" s="1">
        <f t="shared" ca="1" si="24"/>
        <v>0</v>
      </c>
      <c r="S71" s="1">
        <f t="shared" ca="1" si="24"/>
        <v>0</v>
      </c>
      <c r="T71" s="1">
        <f t="shared" ca="1" si="24"/>
        <v>0</v>
      </c>
      <c r="U71" s="1">
        <f t="shared" ca="1" si="24"/>
        <v>0</v>
      </c>
      <c r="V71" s="77"/>
      <c r="W71" s="78"/>
      <c r="X71" s="80"/>
      <c r="Y71" s="77"/>
      <c r="Z71" s="79"/>
      <c r="AA71" s="80"/>
      <c r="AB71" s="77"/>
      <c r="AC71" s="1">
        <f t="shared" ca="1" si="23"/>
        <v>0</v>
      </c>
      <c r="AD71" s="1">
        <f t="shared" ca="1" si="23"/>
        <v>0</v>
      </c>
      <c r="AE71" s="1">
        <f t="shared" ca="1" si="23"/>
        <v>0</v>
      </c>
      <c r="AF71" s="1">
        <f t="shared" ca="1" si="23"/>
        <v>0</v>
      </c>
      <c r="AG71" s="1">
        <f t="shared" ca="1" si="23"/>
        <v>0</v>
      </c>
      <c r="AH71" s="77"/>
      <c r="AI71" s="81"/>
      <c r="AL71" s="81"/>
      <c r="AO71" s="81"/>
    </row>
    <row r="72" spans="2:41" s="82" customFormat="1" ht="8.1" customHeight="1" x14ac:dyDescent="0.2">
      <c r="B72" s="79"/>
      <c r="C72" s="80"/>
      <c r="D72" s="77"/>
      <c r="E72" s="1">
        <f t="shared" ca="1" si="22"/>
        <v>0</v>
      </c>
      <c r="F72" s="333">
        <f t="shared" si="22"/>
        <v>0</v>
      </c>
      <c r="G72" s="103">
        <f t="shared" ca="1" si="22"/>
        <v>6</v>
      </c>
      <c r="H72" s="103">
        <f t="shared" ca="1" si="22"/>
        <v>4</v>
      </c>
      <c r="I72" s="103">
        <f t="shared" ca="1" si="22"/>
        <v>6</v>
      </c>
      <c r="J72" s="99"/>
      <c r="K72" s="78"/>
      <c r="L72" s="80"/>
      <c r="M72" s="77"/>
      <c r="N72" s="79"/>
      <c r="O72" s="80"/>
      <c r="P72" s="77"/>
      <c r="Q72" s="333">
        <f t="shared" si="24"/>
        <v>0</v>
      </c>
      <c r="R72" s="103">
        <f t="shared" ca="1" si="24"/>
        <v>7</v>
      </c>
      <c r="S72" s="103">
        <f t="shared" ca="1" si="24"/>
        <v>6</v>
      </c>
      <c r="T72" s="103">
        <f t="shared" ca="1" si="24"/>
        <v>6</v>
      </c>
      <c r="U72" s="103">
        <f t="shared" ca="1" si="24"/>
        <v>5</v>
      </c>
      <c r="V72" s="99"/>
      <c r="W72" s="78"/>
      <c r="X72" s="80"/>
      <c r="Y72" s="77"/>
      <c r="Z72" s="79"/>
      <c r="AA72" s="80"/>
      <c r="AB72" s="77"/>
      <c r="AC72" s="103">
        <f t="shared" ca="1" si="23"/>
        <v>0</v>
      </c>
      <c r="AD72" s="103">
        <f t="shared" ca="1" si="23"/>
        <v>1</v>
      </c>
      <c r="AE72" s="103">
        <f t="shared" ca="1" si="23"/>
        <v>2</v>
      </c>
      <c r="AF72" s="103">
        <f t="shared" ca="1" si="23"/>
        <v>0</v>
      </c>
      <c r="AG72" s="103">
        <f t="shared" ca="1" si="23"/>
        <v>1</v>
      </c>
      <c r="AH72" s="77"/>
      <c r="AI72" s="81"/>
      <c r="AL72" s="81"/>
      <c r="AO72" s="81"/>
    </row>
    <row r="73" spans="2:41" s="82" customFormat="1" ht="8.1" customHeight="1" x14ac:dyDescent="0.2">
      <c r="B73" s="367">
        <f>B19</f>
        <v>1</v>
      </c>
      <c r="C73" s="367">
        <f>C19</f>
        <v>0</v>
      </c>
      <c r="D73" s="77"/>
      <c r="E73" s="1">
        <f t="shared" ca="1" si="22"/>
        <v>0</v>
      </c>
      <c r="F73" s="134">
        <f t="shared" si="22"/>
        <v>0</v>
      </c>
      <c r="G73" s="95">
        <f t="shared" ca="1" si="22"/>
        <v>4</v>
      </c>
      <c r="H73" s="95">
        <f t="shared" ca="1" si="22"/>
        <v>3</v>
      </c>
      <c r="I73" s="95">
        <f t="shared" ca="1" si="22"/>
        <v>4</v>
      </c>
      <c r="J73" s="3">
        <f t="shared" ref="J73:J79" si="25">J19</f>
        <v>0</v>
      </c>
      <c r="K73" s="78"/>
      <c r="L73" s="367">
        <f>L19</f>
        <v>1</v>
      </c>
      <c r="M73" s="367">
        <f>M19</f>
        <v>0</v>
      </c>
      <c r="N73" s="79"/>
      <c r="O73" s="80"/>
      <c r="P73" s="77"/>
      <c r="Q73" s="134">
        <f t="shared" si="24"/>
        <v>0</v>
      </c>
      <c r="R73" s="95">
        <f t="shared" ca="1" si="24"/>
        <v>6</v>
      </c>
      <c r="S73" s="95">
        <f t="shared" ca="1" si="24"/>
        <v>5</v>
      </c>
      <c r="T73" s="95">
        <f t="shared" ca="1" si="24"/>
        <v>6</v>
      </c>
      <c r="U73" s="95">
        <f t="shared" ca="1" si="24"/>
        <v>4</v>
      </c>
      <c r="V73" s="3">
        <f t="shared" ref="V73:V79" si="26">V19</f>
        <v>0</v>
      </c>
      <c r="W73" s="78"/>
      <c r="X73" s="367">
        <f>X19</f>
        <v>1</v>
      </c>
      <c r="Y73" s="367">
        <f>Y19</f>
        <v>0</v>
      </c>
      <c r="Z73" s="79"/>
      <c r="AA73" s="80"/>
      <c r="AB73" s="77"/>
      <c r="AC73" s="95">
        <f t="shared" ca="1" si="23"/>
        <v>0</v>
      </c>
      <c r="AD73" s="95">
        <f t="shared" ca="1" si="23"/>
        <v>0</v>
      </c>
      <c r="AE73" s="95">
        <f t="shared" ca="1" si="23"/>
        <v>0</v>
      </c>
      <c r="AF73" s="95">
        <f t="shared" ca="1" si="23"/>
        <v>0</v>
      </c>
      <c r="AG73" s="95">
        <f t="shared" ca="1" si="23"/>
        <v>0</v>
      </c>
      <c r="AH73" s="3">
        <f t="shared" ref="AH73:AH79" si="27">AH19</f>
        <v>0</v>
      </c>
      <c r="AI73" s="81"/>
      <c r="AL73" s="81"/>
      <c r="AO73" s="81"/>
    </row>
    <row r="74" spans="2:41" ht="18" customHeight="1" x14ac:dyDescent="0.25">
      <c r="B74" s="172"/>
      <c r="C74" s="173"/>
      <c r="D74" s="176"/>
      <c r="E74" s="177"/>
      <c r="F74" s="178"/>
      <c r="G74" s="176" t="str">
        <f ca="1">G20</f>
        <v>2</v>
      </c>
      <c r="H74" s="177" t="str">
        <f ca="1">H20</f>
        <v>7</v>
      </c>
      <c r="I74" s="178" t="str">
        <f ca="1">I20</f>
        <v>5</v>
      </c>
      <c r="J74" s="176" t="str">
        <f t="shared" ca="1" si="25"/>
        <v>8</v>
      </c>
      <c r="L74" s="169"/>
      <c r="N74" s="172"/>
      <c r="O74" s="173"/>
      <c r="P74" s="176"/>
      <c r="Q74" s="177"/>
      <c r="R74" s="178" t="str">
        <f ca="1">R20</f>
        <v>9</v>
      </c>
      <c r="S74" s="176" t="str">
        <f ca="1">S20</f>
        <v>8</v>
      </c>
      <c r="T74" s="177" t="str">
        <f ca="1">T20</f>
        <v>7</v>
      </c>
      <c r="U74" s="178" t="str">
        <f ca="1">U20</f>
        <v>8</v>
      </c>
      <c r="V74" s="176" t="str">
        <f t="shared" ca="1" si="26"/>
        <v>7</v>
      </c>
      <c r="X74" s="169"/>
      <c r="Z74" s="172"/>
      <c r="AA74" s="173"/>
      <c r="AB74" s="176"/>
      <c r="AC74" s="177" t="str">
        <f t="shared" ca="1" si="23"/>
        <v>7</v>
      </c>
      <c r="AD74" s="178" t="str">
        <f t="shared" ca="1" si="23"/>
        <v>2</v>
      </c>
      <c r="AE74" s="176" t="str">
        <f t="shared" ca="1" si="23"/>
        <v>4</v>
      </c>
      <c r="AF74" s="177" t="str">
        <f t="shared" ca="1" si="23"/>
        <v>5</v>
      </c>
      <c r="AG74" s="178" t="str">
        <f t="shared" ca="1" si="23"/>
        <v>0</v>
      </c>
      <c r="AH74" s="176" t="str">
        <f t="shared" ca="1" si="27"/>
        <v>4</v>
      </c>
    </row>
    <row r="75" spans="2:41" ht="18" customHeight="1" thickBot="1" x14ac:dyDescent="0.3">
      <c r="B75" s="179"/>
      <c r="C75" s="180"/>
      <c r="D75" s="187" t="str">
        <f>D21</f>
        <v>×</v>
      </c>
      <c r="E75" s="177"/>
      <c r="F75" s="178"/>
      <c r="G75" s="176"/>
      <c r="H75" s="177"/>
      <c r="I75" s="228" t="str">
        <f ca="1">I21</f>
        <v>8</v>
      </c>
      <c r="J75" s="227" t="str">
        <f t="shared" ca="1" si="25"/>
        <v>6</v>
      </c>
      <c r="L75" s="181"/>
      <c r="M75" s="184"/>
      <c r="N75" s="179"/>
      <c r="O75" s="187" t="str">
        <f>O21</f>
        <v>×</v>
      </c>
      <c r="P75" s="176"/>
      <c r="Q75" s="177"/>
      <c r="R75" s="178"/>
      <c r="S75" s="176"/>
      <c r="T75" s="177"/>
      <c r="U75" s="228" t="str">
        <f ca="1">U21</f>
        <v>8</v>
      </c>
      <c r="V75" s="227" t="str">
        <f t="shared" ca="1" si="26"/>
        <v>7</v>
      </c>
      <c r="X75" s="181"/>
      <c r="Y75" s="184"/>
      <c r="Z75" s="187" t="str">
        <f>Z21</f>
        <v>×</v>
      </c>
      <c r="AA75" s="173"/>
      <c r="AB75" s="176"/>
      <c r="AC75" s="177"/>
      <c r="AD75" s="178"/>
      <c r="AE75" s="176"/>
      <c r="AF75" s="177"/>
      <c r="AG75" s="228" t="str">
        <f ca="1">AG21</f>
        <v>4</v>
      </c>
      <c r="AH75" s="227" t="str">
        <f t="shared" ca="1" si="27"/>
        <v>0</v>
      </c>
    </row>
    <row r="76" spans="2:41" s="82" customFormat="1" ht="8.1" customHeight="1" thickTop="1" x14ac:dyDescent="0.2">
      <c r="B76" s="112">
        <f>B22</f>
        <v>0</v>
      </c>
      <c r="C76" s="113">
        <f>C22</f>
        <v>0</v>
      </c>
      <c r="D76" s="110">
        <f>D22</f>
        <v>0</v>
      </c>
      <c r="E76" s="108">
        <f ca="1">E22</f>
        <v>0</v>
      </c>
      <c r="F76" s="109">
        <f ca="1">F22</f>
        <v>0</v>
      </c>
      <c r="G76" s="110">
        <f ca="1">G22</f>
        <v>1</v>
      </c>
      <c r="H76" s="109">
        <f ca="1">H22</f>
        <v>0</v>
      </c>
      <c r="I76" s="109">
        <f ca="1">I22</f>
        <v>0</v>
      </c>
      <c r="J76" s="110">
        <f t="shared" si="25"/>
        <v>0</v>
      </c>
      <c r="K76" s="111"/>
      <c r="L76" s="113">
        <f>L22</f>
        <v>0</v>
      </c>
      <c r="M76" s="114">
        <f>M22</f>
        <v>0</v>
      </c>
      <c r="N76" s="112">
        <f>N22</f>
        <v>0</v>
      </c>
      <c r="O76" s="109">
        <f>O22</f>
        <v>0</v>
      </c>
      <c r="P76" s="110">
        <f ca="1">P22</f>
        <v>1</v>
      </c>
      <c r="Q76" s="108">
        <f ca="1">Q22</f>
        <v>0</v>
      </c>
      <c r="R76" s="109">
        <f ca="1">R22</f>
        <v>0</v>
      </c>
      <c r="S76" s="110">
        <f ca="1">S22</f>
        <v>1</v>
      </c>
      <c r="T76" s="108">
        <f ca="1">T22</f>
        <v>0</v>
      </c>
      <c r="U76" s="109">
        <f ca="1">U22</f>
        <v>0</v>
      </c>
      <c r="V76" s="110">
        <f t="shared" si="26"/>
        <v>0</v>
      </c>
      <c r="W76" s="111"/>
      <c r="X76" s="113"/>
      <c r="Y76" s="114"/>
      <c r="Z76" s="108">
        <f>Z22</f>
        <v>0</v>
      </c>
      <c r="AA76" s="109">
        <f t="shared" ref="AA76:AF76" ca="1" si="28">AA22</f>
        <v>0</v>
      </c>
      <c r="AB76" s="110">
        <f t="shared" ca="1" si="28"/>
        <v>0</v>
      </c>
      <c r="AC76" s="108">
        <f t="shared" ca="1" si="28"/>
        <v>0</v>
      </c>
      <c r="AD76" s="109">
        <f t="shared" ca="1" si="28"/>
        <v>0</v>
      </c>
      <c r="AE76" s="110">
        <f t="shared" ca="1" si="28"/>
        <v>0</v>
      </c>
      <c r="AF76" s="108">
        <f t="shared" ca="1" si="28"/>
        <v>0</v>
      </c>
      <c r="AG76" s="109">
        <f ca="1">AG22</f>
        <v>0</v>
      </c>
      <c r="AH76" s="110">
        <f t="shared" si="27"/>
        <v>0</v>
      </c>
      <c r="AI76" s="81"/>
      <c r="AL76" s="81"/>
      <c r="AO76" s="81"/>
    </row>
    <row r="77" spans="2:41" ht="18" customHeight="1" x14ac:dyDescent="0.25">
      <c r="B77" s="186"/>
      <c r="C77" s="191"/>
      <c r="D77" s="185"/>
      <c r="E77" s="186"/>
      <c r="F77" s="255">
        <f t="shared" ref="F77:H79" ca="1" si="29">F23</f>
        <v>1</v>
      </c>
      <c r="G77" s="235">
        <f t="shared" ca="1" si="29"/>
        <v>6</v>
      </c>
      <c r="H77" s="236">
        <f t="shared" ca="1" si="29"/>
        <v>5</v>
      </c>
      <c r="I77" s="234">
        <f ca="1">I23</f>
        <v>4</v>
      </c>
      <c r="J77" s="232">
        <f t="shared" ca="1" si="25"/>
        <v>8</v>
      </c>
      <c r="K77" s="192"/>
      <c r="L77" s="193"/>
      <c r="M77" s="194"/>
      <c r="N77" s="186"/>
      <c r="O77" s="191"/>
      <c r="P77" s="185"/>
      <c r="Q77" s="256">
        <f t="shared" ref="Q77:T79" ca="1" si="30">Q23</f>
        <v>6</v>
      </c>
      <c r="R77" s="234">
        <f t="shared" ca="1" si="30"/>
        <v>9</v>
      </c>
      <c r="S77" s="235">
        <f t="shared" ca="1" si="30"/>
        <v>1</v>
      </c>
      <c r="T77" s="236">
        <f t="shared" ca="1" si="30"/>
        <v>5</v>
      </c>
      <c r="U77" s="234">
        <f ca="1">U23</f>
        <v>0</v>
      </c>
      <c r="V77" s="232">
        <f t="shared" ca="1" si="26"/>
        <v>9</v>
      </c>
      <c r="W77" s="192"/>
      <c r="X77" s="193"/>
      <c r="Y77" s="194"/>
      <c r="Z77" s="186"/>
      <c r="AA77" s="191"/>
      <c r="AB77" s="257">
        <f t="shared" ref="AB77:AF79" ca="1" si="31">AB23</f>
        <v>0</v>
      </c>
      <c r="AC77" s="236">
        <f t="shared" ca="1" si="31"/>
        <v>0</v>
      </c>
      <c r="AD77" s="234">
        <f t="shared" ca="1" si="31"/>
        <v>0</v>
      </c>
      <c r="AE77" s="235">
        <f t="shared" ca="1" si="31"/>
        <v>0</v>
      </c>
      <c r="AF77" s="236">
        <f t="shared" ca="1" si="31"/>
        <v>0</v>
      </c>
      <c r="AG77" s="234">
        <f ca="1">AG23</f>
        <v>0</v>
      </c>
      <c r="AH77" s="232">
        <f t="shared" ca="1" si="27"/>
        <v>0</v>
      </c>
    </row>
    <row r="78" spans="2:41" ht="18" customHeight="1" thickBot="1" x14ac:dyDescent="0.3">
      <c r="B78" s="186"/>
      <c r="C78" s="191"/>
      <c r="D78" s="198" t="str">
        <f>D24</f>
        <v>+</v>
      </c>
      <c r="E78" s="258">
        <f ca="1">E24</f>
        <v>2</v>
      </c>
      <c r="F78" s="259">
        <f t="shared" ca="1" si="29"/>
        <v>2</v>
      </c>
      <c r="G78" s="237">
        <f t="shared" ca="1" si="29"/>
        <v>0</v>
      </c>
      <c r="H78" s="238">
        <f t="shared" ca="1" si="29"/>
        <v>6</v>
      </c>
      <c r="I78" s="239">
        <f ca="1">I24</f>
        <v>4</v>
      </c>
      <c r="J78" s="240">
        <f t="shared" si="25"/>
        <v>0</v>
      </c>
      <c r="K78" s="192"/>
      <c r="L78" s="193"/>
      <c r="M78" s="194"/>
      <c r="N78" s="186"/>
      <c r="O78" s="198" t="str">
        <f>O24</f>
        <v>+</v>
      </c>
      <c r="P78" s="260">
        <f ca="1">P24</f>
        <v>7</v>
      </c>
      <c r="Q78" s="238">
        <f t="shared" ca="1" si="30"/>
        <v>9</v>
      </c>
      <c r="R78" s="259">
        <f t="shared" ca="1" si="30"/>
        <v>0</v>
      </c>
      <c r="S78" s="237">
        <f t="shared" ca="1" si="30"/>
        <v>2</v>
      </c>
      <c r="T78" s="238">
        <f t="shared" ca="1" si="30"/>
        <v>9</v>
      </c>
      <c r="U78" s="239">
        <f ca="1">U24</f>
        <v>6</v>
      </c>
      <c r="V78" s="240">
        <f t="shared" si="26"/>
        <v>0</v>
      </c>
      <c r="W78" s="192"/>
      <c r="X78" s="193"/>
      <c r="Y78" s="194"/>
      <c r="Z78" s="198" t="str">
        <f>Z24</f>
        <v>+</v>
      </c>
      <c r="AA78" s="261">
        <f ca="1">AA24</f>
        <v>2</v>
      </c>
      <c r="AB78" s="237">
        <f t="shared" ca="1" si="31"/>
        <v>8</v>
      </c>
      <c r="AC78" s="238">
        <f t="shared" ca="1" si="31"/>
        <v>9</v>
      </c>
      <c r="AD78" s="259">
        <f t="shared" ca="1" si="31"/>
        <v>8</v>
      </c>
      <c r="AE78" s="237">
        <f t="shared" ca="1" si="31"/>
        <v>0</v>
      </c>
      <c r="AF78" s="238">
        <f t="shared" ca="1" si="31"/>
        <v>1</v>
      </c>
      <c r="AG78" s="239">
        <f ca="1">AG24</f>
        <v>6</v>
      </c>
      <c r="AH78" s="240">
        <f t="shared" si="27"/>
        <v>0</v>
      </c>
    </row>
    <row r="79" spans="2:41" s="254" customFormat="1" ht="18" customHeight="1" thickTop="1" x14ac:dyDescent="0.25">
      <c r="B79" s="248"/>
      <c r="C79" s="246"/>
      <c r="D79" s="251"/>
      <c r="E79" s="262">
        <f ca="1">E25</f>
        <v>2</v>
      </c>
      <c r="F79" s="252" t="str">
        <f t="shared" ca="1" si="29"/>
        <v>3</v>
      </c>
      <c r="G79" s="251" t="str">
        <f t="shared" ca="1" si="29"/>
        <v>7</v>
      </c>
      <c r="H79" s="251" t="str">
        <f t="shared" ca="1" si="29"/>
        <v>1</v>
      </c>
      <c r="I79" s="252" t="str">
        <f ca="1">I25</f>
        <v>8</v>
      </c>
      <c r="J79" s="251" t="str">
        <f t="shared" ca="1" si="25"/>
        <v>8</v>
      </c>
      <c r="K79" s="244"/>
      <c r="L79" s="246"/>
      <c r="M79" s="247"/>
      <c r="N79" s="248"/>
      <c r="O79" s="252"/>
      <c r="P79" s="263">
        <f ca="1">P25</f>
        <v>8</v>
      </c>
      <c r="Q79" s="249" t="str">
        <f t="shared" ca="1" si="30"/>
        <v>5</v>
      </c>
      <c r="R79" s="252" t="str">
        <f t="shared" ca="1" si="30"/>
        <v>9</v>
      </c>
      <c r="S79" s="251" t="str">
        <f t="shared" ca="1" si="30"/>
        <v>4</v>
      </c>
      <c r="T79" s="249" t="str">
        <f t="shared" ca="1" si="30"/>
        <v>4</v>
      </c>
      <c r="U79" s="252" t="str">
        <f ca="1">U25</f>
        <v>6</v>
      </c>
      <c r="V79" s="251" t="str">
        <f t="shared" ca="1" si="26"/>
        <v>9</v>
      </c>
      <c r="W79" s="244"/>
      <c r="X79" s="246"/>
      <c r="Y79" s="247"/>
      <c r="Z79" s="249"/>
      <c r="AA79" s="250">
        <f ca="1">AA25</f>
        <v>2</v>
      </c>
      <c r="AB79" s="251" t="str">
        <f t="shared" ca="1" si="31"/>
        <v>8</v>
      </c>
      <c r="AC79" s="249" t="str">
        <f t="shared" ca="1" si="31"/>
        <v>9</v>
      </c>
      <c r="AD79" s="252" t="str">
        <f t="shared" ca="1" si="31"/>
        <v>8</v>
      </c>
      <c r="AE79" s="251" t="str">
        <f t="shared" ca="1" si="31"/>
        <v>0</v>
      </c>
      <c r="AF79" s="249" t="str">
        <f t="shared" ca="1" si="31"/>
        <v>1</v>
      </c>
      <c r="AG79" s="252" t="str">
        <f ca="1">AG25</f>
        <v>6</v>
      </c>
      <c r="AH79" s="251" t="str">
        <f t="shared" ca="1" si="27"/>
        <v>0</v>
      </c>
      <c r="AI79" s="253"/>
      <c r="AL79" s="253"/>
      <c r="AO79" s="253"/>
    </row>
    <row r="80" spans="2:41" ht="18" customHeight="1" x14ac:dyDescent="0.25">
      <c r="B80" s="201"/>
      <c r="C80" s="180"/>
      <c r="D80" s="200"/>
      <c r="E80" s="201"/>
      <c r="F80" s="180"/>
      <c r="G80" s="200"/>
      <c r="H80" s="201"/>
      <c r="I80" s="180"/>
      <c r="J80" s="200"/>
      <c r="K80" s="206"/>
      <c r="L80" s="180"/>
      <c r="M80" s="200"/>
      <c r="N80" s="201"/>
      <c r="O80" s="180"/>
      <c r="P80" s="200"/>
      <c r="Q80" s="201"/>
      <c r="R80" s="180"/>
      <c r="S80" s="200"/>
      <c r="T80" s="201"/>
      <c r="U80" s="180"/>
      <c r="V80" s="200"/>
      <c r="W80" s="206"/>
      <c r="X80" s="180"/>
      <c r="Y80" s="200"/>
      <c r="Z80" s="201"/>
      <c r="AA80" s="180"/>
      <c r="AB80" s="200"/>
      <c r="AC80" s="201"/>
      <c r="AD80" s="180"/>
      <c r="AE80" s="200"/>
      <c r="AF80" s="201"/>
      <c r="AG80" s="180"/>
      <c r="AH80" s="200"/>
    </row>
    <row r="81" spans="2:41" ht="18" customHeight="1" x14ac:dyDescent="0.25">
      <c r="B81" s="201"/>
      <c r="C81" s="180"/>
      <c r="D81" s="200"/>
      <c r="E81" s="201"/>
      <c r="F81" s="180"/>
      <c r="G81" s="200"/>
      <c r="H81" s="201"/>
      <c r="I81" s="180"/>
      <c r="J81" s="200"/>
      <c r="K81" s="206"/>
      <c r="L81" s="180"/>
      <c r="M81" s="200"/>
      <c r="N81" s="201"/>
      <c r="O81" s="180"/>
      <c r="P81" s="200"/>
      <c r="Q81" s="201"/>
      <c r="R81" s="180"/>
      <c r="S81" s="200"/>
      <c r="T81" s="201"/>
      <c r="U81" s="180"/>
      <c r="V81" s="200"/>
      <c r="W81" s="206"/>
      <c r="X81" s="180"/>
      <c r="Y81" s="200"/>
      <c r="Z81" s="201"/>
      <c r="AA81" s="180"/>
      <c r="AB81" s="200"/>
      <c r="AC81" s="201"/>
      <c r="AD81" s="180"/>
      <c r="AE81" s="200"/>
      <c r="AF81" s="201"/>
      <c r="AG81" s="180"/>
      <c r="AH81" s="200"/>
    </row>
    <row r="82" spans="2:41" s="82" customFormat="1" ht="8.1" customHeight="1" x14ac:dyDescent="0.2">
      <c r="B82" s="366" t="str">
        <f>B28</f>
        <v>G</v>
      </c>
      <c r="C82" s="366">
        <f>C28</f>
        <v>0</v>
      </c>
      <c r="D82" s="87"/>
      <c r="E82" s="88"/>
      <c r="F82" s="89"/>
      <c r="G82" s="87"/>
      <c r="H82" s="88"/>
      <c r="I82" s="89"/>
      <c r="J82" s="87"/>
      <c r="K82" s="78"/>
      <c r="L82" s="366" t="str">
        <f>L28</f>
        <v>H</v>
      </c>
      <c r="M82" s="366">
        <f>M28</f>
        <v>0</v>
      </c>
      <c r="N82" s="88"/>
      <c r="O82" s="89"/>
      <c r="P82" s="87"/>
      <c r="Q82" s="88"/>
      <c r="R82" s="89"/>
      <c r="S82" s="87"/>
      <c r="T82" s="88"/>
      <c r="U82" s="89"/>
      <c r="V82" s="87"/>
      <c r="W82" s="78"/>
      <c r="X82" s="366" t="str">
        <f>X28</f>
        <v>I</v>
      </c>
      <c r="Y82" s="366">
        <f>Y28</f>
        <v>0</v>
      </c>
      <c r="Z82" s="88"/>
      <c r="AA82" s="89"/>
      <c r="AB82" s="87"/>
      <c r="AC82" s="88"/>
      <c r="AD82" s="89"/>
      <c r="AE82" s="87"/>
      <c r="AF82" s="88"/>
      <c r="AG82" s="89"/>
      <c r="AH82" s="77"/>
      <c r="AI82" s="81"/>
      <c r="AL82" s="81"/>
      <c r="AO82" s="81"/>
    </row>
    <row r="83" spans="2:41" s="82" customFormat="1" ht="8.1" customHeight="1" x14ac:dyDescent="0.2">
      <c r="B83" s="366">
        <f>B29</f>
        <v>0</v>
      </c>
      <c r="C83" s="366">
        <f>C29</f>
        <v>0</v>
      </c>
      <c r="D83" s="77"/>
      <c r="E83" s="1">
        <f t="shared" ref="E83:I86" ca="1" si="32">E29</f>
        <v>0</v>
      </c>
      <c r="F83" s="1">
        <f t="shared" ca="1" si="32"/>
        <v>0</v>
      </c>
      <c r="G83" s="1">
        <f t="shared" ca="1" si="32"/>
        <v>0</v>
      </c>
      <c r="H83" s="1">
        <f t="shared" ca="1" si="32"/>
        <v>0</v>
      </c>
      <c r="I83" s="1">
        <f t="shared" ca="1" si="32"/>
        <v>0</v>
      </c>
      <c r="J83" s="77"/>
      <c r="K83" s="78"/>
      <c r="L83" s="366">
        <f>L29</f>
        <v>0</v>
      </c>
      <c r="M83" s="366">
        <f>M29</f>
        <v>0</v>
      </c>
      <c r="N83" s="79"/>
      <c r="O83" s="80"/>
      <c r="P83" s="77"/>
      <c r="Q83" s="1">
        <f t="shared" ref="Q83:U86" ca="1" si="33">Q29</f>
        <v>0</v>
      </c>
      <c r="R83" s="1">
        <f t="shared" ca="1" si="33"/>
        <v>0</v>
      </c>
      <c r="S83" s="1">
        <f t="shared" ca="1" si="33"/>
        <v>0</v>
      </c>
      <c r="T83" s="1">
        <f t="shared" ca="1" si="33"/>
        <v>0</v>
      </c>
      <c r="U83" s="1">
        <f t="shared" ca="1" si="33"/>
        <v>0</v>
      </c>
      <c r="V83" s="77"/>
      <c r="W83" s="78"/>
      <c r="X83" s="366">
        <f>X29</f>
        <v>0</v>
      </c>
      <c r="Y83" s="366">
        <f>Y29</f>
        <v>0</v>
      </c>
      <c r="Z83" s="79"/>
      <c r="AA83" s="80"/>
      <c r="AB83" s="77"/>
      <c r="AC83" s="1">
        <f t="shared" ref="AC83:AG86" ca="1" si="34">AC29</f>
        <v>0</v>
      </c>
      <c r="AD83" s="1">
        <f t="shared" ca="1" si="34"/>
        <v>0</v>
      </c>
      <c r="AE83" s="1">
        <f t="shared" ca="1" si="34"/>
        <v>0</v>
      </c>
      <c r="AF83" s="1">
        <f t="shared" ca="1" si="34"/>
        <v>0</v>
      </c>
      <c r="AG83" s="1">
        <f t="shared" ca="1" si="34"/>
        <v>0</v>
      </c>
      <c r="AH83" s="77"/>
      <c r="AI83" s="81"/>
      <c r="AL83" s="81"/>
      <c r="AO83" s="81"/>
    </row>
    <row r="84" spans="2:41" s="82" customFormat="1" ht="8.1" customHeight="1" x14ac:dyDescent="0.2">
      <c r="B84" s="79"/>
      <c r="C84" s="80"/>
      <c r="D84" s="77"/>
      <c r="E84" s="1">
        <f t="shared" ca="1" si="32"/>
        <v>0</v>
      </c>
      <c r="F84" s="1">
        <f t="shared" ca="1" si="32"/>
        <v>0</v>
      </c>
      <c r="G84" s="334">
        <f t="shared" si="32"/>
        <v>0</v>
      </c>
      <c r="H84" s="105">
        <f t="shared" ca="1" si="32"/>
        <v>3</v>
      </c>
      <c r="I84" s="105">
        <f t="shared" ca="1" si="32"/>
        <v>3</v>
      </c>
      <c r="J84" s="77"/>
      <c r="K84" s="78"/>
      <c r="L84" s="80"/>
      <c r="M84" s="77"/>
      <c r="N84" s="79"/>
      <c r="O84" s="80"/>
      <c r="P84" s="77"/>
      <c r="Q84" s="1">
        <f t="shared" ca="1" si="33"/>
        <v>0</v>
      </c>
      <c r="R84" s="334">
        <f t="shared" si="33"/>
        <v>0</v>
      </c>
      <c r="S84" s="105">
        <f t="shared" ca="1" si="33"/>
        <v>7</v>
      </c>
      <c r="T84" s="105">
        <f t="shared" ca="1" si="33"/>
        <v>5</v>
      </c>
      <c r="U84" s="105">
        <f t="shared" ca="1" si="33"/>
        <v>4</v>
      </c>
      <c r="V84" s="77"/>
      <c r="W84" s="78"/>
      <c r="X84" s="80"/>
      <c r="Y84" s="77"/>
      <c r="Z84" s="79"/>
      <c r="AA84" s="80"/>
      <c r="AB84" s="77"/>
      <c r="AC84" s="334">
        <f t="shared" si="34"/>
        <v>0</v>
      </c>
      <c r="AD84" s="105">
        <f t="shared" ca="1" si="34"/>
        <v>1</v>
      </c>
      <c r="AE84" s="105">
        <f t="shared" ca="1" si="34"/>
        <v>2</v>
      </c>
      <c r="AF84" s="105">
        <f t="shared" ca="1" si="34"/>
        <v>2</v>
      </c>
      <c r="AG84" s="105">
        <f t="shared" ca="1" si="34"/>
        <v>0</v>
      </c>
      <c r="AH84" s="77"/>
      <c r="AI84" s="81"/>
      <c r="AL84" s="81"/>
      <c r="AO84" s="81"/>
    </row>
    <row r="85" spans="2:41" s="82" customFormat="1" ht="8.1" customHeight="1" x14ac:dyDescent="0.2">
      <c r="B85" s="79"/>
      <c r="C85" s="80"/>
      <c r="D85" s="77"/>
      <c r="E85" s="1">
        <f t="shared" ca="1" si="32"/>
        <v>0</v>
      </c>
      <c r="F85" s="1">
        <f t="shared" ca="1" si="32"/>
        <v>0</v>
      </c>
      <c r="G85" s="333">
        <f t="shared" si="32"/>
        <v>0</v>
      </c>
      <c r="H85" s="103">
        <f t="shared" ca="1" si="32"/>
        <v>7</v>
      </c>
      <c r="I85" s="103">
        <f t="shared" ca="1" si="32"/>
        <v>7</v>
      </c>
      <c r="J85" s="77"/>
      <c r="K85" s="78"/>
      <c r="L85" s="80"/>
      <c r="M85" s="77"/>
      <c r="N85" s="79"/>
      <c r="O85" s="80"/>
      <c r="P85" s="77"/>
      <c r="Q85" s="1">
        <f t="shared" ca="1" si="33"/>
        <v>0</v>
      </c>
      <c r="R85" s="333">
        <f t="shared" si="33"/>
        <v>0</v>
      </c>
      <c r="S85" s="103">
        <f t="shared" ca="1" si="33"/>
        <v>3</v>
      </c>
      <c r="T85" s="103">
        <f t="shared" ca="1" si="33"/>
        <v>2</v>
      </c>
      <c r="U85" s="103">
        <f t="shared" ca="1" si="33"/>
        <v>2</v>
      </c>
      <c r="V85" s="77"/>
      <c r="W85" s="78"/>
      <c r="X85" s="80"/>
      <c r="Y85" s="77"/>
      <c r="Z85" s="79"/>
      <c r="AA85" s="80"/>
      <c r="AB85" s="77"/>
      <c r="AC85" s="333">
        <f t="shared" si="34"/>
        <v>0</v>
      </c>
      <c r="AD85" s="103">
        <f t="shared" ca="1" si="34"/>
        <v>1</v>
      </c>
      <c r="AE85" s="103">
        <f t="shared" ca="1" si="34"/>
        <v>2</v>
      </c>
      <c r="AF85" s="103">
        <f t="shared" ca="1" si="34"/>
        <v>3</v>
      </c>
      <c r="AG85" s="103">
        <f t="shared" ca="1" si="34"/>
        <v>1</v>
      </c>
      <c r="AH85" s="77"/>
      <c r="AI85" s="81"/>
      <c r="AL85" s="81"/>
      <c r="AO85" s="81"/>
    </row>
    <row r="86" spans="2:41" s="82" customFormat="1" ht="8.1" customHeight="1" x14ac:dyDescent="0.2">
      <c r="B86" s="367">
        <f>B32</f>
        <v>1</v>
      </c>
      <c r="C86" s="367">
        <f>C32</f>
        <v>0</v>
      </c>
      <c r="D86" s="77"/>
      <c r="E86" s="1">
        <f t="shared" ca="1" si="32"/>
        <v>0</v>
      </c>
      <c r="F86" s="1">
        <f t="shared" ca="1" si="32"/>
        <v>0</v>
      </c>
      <c r="G86" s="134">
        <f t="shared" si="32"/>
        <v>0</v>
      </c>
      <c r="H86" s="95">
        <f t="shared" ca="1" si="32"/>
        <v>0</v>
      </c>
      <c r="I86" s="95">
        <f t="shared" ca="1" si="32"/>
        <v>0</v>
      </c>
      <c r="J86" s="3">
        <f t="shared" ref="J86:J93" si="35">J32</f>
        <v>0</v>
      </c>
      <c r="K86" s="78"/>
      <c r="L86" s="367">
        <f>L32</f>
        <v>1</v>
      </c>
      <c r="M86" s="367">
        <f>M32</f>
        <v>0</v>
      </c>
      <c r="N86" s="79"/>
      <c r="O86" s="80"/>
      <c r="P86" s="77"/>
      <c r="Q86" s="1">
        <f t="shared" ca="1" si="33"/>
        <v>0</v>
      </c>
      <c r="R86" s="134">
        <f t="shared" si="33"/>
        <v>0</v>
      </c>
      <c r="S86" s="95">
        <f t="shared" ca="1" si="33"/>
        <v>5</v>
      </c>
      <c r="T86" s="95">
        <f t="shared" ca="1" si="33"/>
        <v>3</v>
      </c>
      <c r="U86" s="95">
        <f t="shared" ca="1" si="33"/>
        <v>3</v>
      </c>
      <c r="V86" s="3">
        <f t="shared" ref="V86:V93" si="36">V32</f>
        <v>0</v>
      </c>
      <c r="W86" s="78"/>
      <c r="X86" s="368">
        <f>X32</f>
        <v>0.5</v>
      </c>
      <c r="Y86" s="368">
        <f>Y32</f>
        <v>0</v>
      </c>
      <c r="Z86" s="79"/>
      <c r="AA86" s="80"/>
      <c r="AB86" s="77"/>
      <c r="AC86" s="134">
        <f t="shared" si="34"/>
        <v>0</v>
      </c>
      <c r="AD86" s="95">
        <f t="shared" ca="1" si="34"/>
        <v>1</v>
      </c>
      <c r="AE86" s="95">
        <f t="shared" ca="1" si="34"/>
        <v>2</v>
      </c>
      <c r="AF86" s="95">
        <f t="shared" ca="1" si="34"/>
        <v>3</v>
      </c>
      <c r="AG86" s="95">
        <f t="shared" ca="1" si="34"/>
        <v>1</v>
      </c>
      <c r="AH86" s="3">
        <f t="shared" ref="AH86:AH93" si="37">AH32</f>
        <v>0</v>
      </c>
      <c r="AI86" s="81"/>
      <c r="AL86" s="81"/>
      <c r="AO86" s="81"/>
    </row>
    <row r="87" spans="2:41" ht="18" customHeight="1" x14ac:dyDescent="0.25">
      <c r="B87" s="172"/>
      <c r="C87" s="173"/>
      <c r="D87" s="176"/>
      <c r="E87" s="177"/>
      <c r="F87" s="178"/>
      <c r="G87" s="176"/>
      <c r="H87" s="177" t="str">
        <f t="shared" ref="H87:I93" ca="1" si="38">H33</f>
        <v>5</v>
      </c>
      <c r="I87" s="178" t="str">
        <f t="shared" ca="1" si="38"/>
        <v>8</v>
      </c>
      <c r="J87" s="176" t="str">
        <f t="shared" ca="1" si="35"/>
        <v>8</v>
      </c>
      <c r="L87" s="169"/>
      <c r="N87" s="172"/>
      <c r="O87" s="173"/>
      <c r="P87" s="176"/>
      <c r="Q87" s="177"/>
      <c r="R87" s="178"/>
      <c r="S87" s="176" t="str">
        <f ca="1">S33</f>
        <v>4</v>
      </c>
      <c r="T87" s="177" t="str">
        <f ca="1">T33</f>
        <v>9</v>
      </c>
      <c r="U87" s="178" t="str">
        <f ca="1">U33</f>
        <v>6</v>
      </c>
      <c r="V87" s="176" t="str">
        <f t="shared" ca="1" si="36"/>
        <v>6</v>
      </c>
      <c r="X87" s="169"/>
      <c r="Z87" s="177"/>
      <c r="AA87" s="178"/>
      <c r="AB87" s="176"/>
      <c r="AC87" s="177"/>
      <c r="AD87" s="178" t="str">
        <f ca="1">AD33</f>
        <v>9</v>
      </c>
      <c r="AE87" s="176" t="str">
        <f ca="1">AE33</f>
        <v>3</v>
      </c>
      <c r="AF87" s="177" t="str">
        <f ca="1">AF33</f>
        <v>6</v>
      </c>
      <c r="AG87" s="178" t="str">
        <f ca="1">AG33</f>
        <v>9</v>
      </c>
      <c r="AH87" s="176" t="str">
        <f t="shared" ca="1" si="37"/>
        <v>3</v>
      </c>
    </row>
    <row r="88" spans="2:41" ht="18" customHeight="1" thickBot="1" x14ac:dyDescent="0.3">
      <c r="B88" s="179"/>
      <c r="C88" s="180"/>
      <c r="D88" s="187" t="str">
        <f>D34</f>
        <v>×</v>
      </c>
      <c r="E88" s="177"/>
      <c r="F88" s="178"/>
      <c r="G88" s="176"/>
      <c r="H88" s="264" t="str">
        <f t="shared" ca="1" si="38"/>
        <v>4</v>
      </c>
      <c r="I88" s="228" t="str">
        <f t="shared" ca="1" si="38"/>
        <v>9</v>
      </c>
      <c r="J88" s="227" t="str">
        <f t="shared" ca="1" si="35"/>
        <v>1</v>
      </c>
      <c r="L88" s="181"/>
      <c r="M88" s="184"/>
      <c r="N88" s="187" t="str">
        <f>N34</f>
        <v>×</v>
      </c>
      <c r="O88" s="173"/>
      <c r="P88" s="176"/>
      <c r="Q88" s="177"/>
      <c r="R88" s="178"/>
      <c r="S88" s="176"/>
      <c r="T88" s="264" t="str">
        <f t="shared" ref="T88:U93" ca="1" si="39">T34</f>
        <v>8</v>
      </c>
      <c r="U88" s="228" t="str">
        <f t="shared" ca="1" si="39"/>
        <v>4</v>
      </c>
      <c r="V88" s="227" t="str">
        <f t="shared" ca="1" si="36"/>
        <v>6</v>
      </c>
      <c r="X88" s="181"/>
      <c r="Y88" s="184"/>
      <c r="Z88" s="223" t="str">
        <f>Z34</f>
        <v>×</v>
      </c>
      <c r="AA88" s="178"/>
      <c r="AB88" s="176"/>
      <c r="AC88" s="177"/>
      <c r="AD88" s="178"/>
      <c r="AE88" s="176"/>
      <c r="AF88" s="264" t="str">
        <f t="shared" ref="AF88:AG93" ca="1" si="40">AF34</f>
        <v>3</v>
      </c>
      <c r="AG88" s="228" t="str">
        <f t="shared" ca="1" si="40"/>
        <v>4</v>
      </c>
      <c r="AH88" s="227" t="str">
        <f t="shared" ca="1" si="37"/>
        <v>4</v>
      </c>
    </row>
    <row r="89" spans="2:41" s="82" customFormat="1" ht="8.1" customHeight="1" thickTop="1" x14ac:dyDescent="0.2">
      <c r="B89" s="112">
        <f>B35</f>
        <v>0</v>
      </c>
      <c r="C89" s="113">
        <f>C35</f>
        <v>0</v>
      </c>
      <c r="D89" s="110">
        <f>D35</f>
        <v>0</v>
      </c>
      <c r="E89" s="108">
        <f ca="1">E35</f>
        <v>0</v>
      </c>
      <c r="F89" s="109">
        <f ca="1">F35</f>
        <v>0</v>
      </c>
      <c r="G89" s="110">
        <f ca="1">G35</f>
        <v>1</v>
      </c>
      <c r="H89" s="109">
        <f t="shared" ca="1" si="38"/>
        <v>1</v>
      </c>
      <c r="I89" s="109">
        <f t="shared" ca="1" si="38"/>
        <v>0</v>
      </c>
      <c r="J89" s="110">
        <f t="shared" si="35"/>
        <v>0</v>
      </c>
      <c r="K89" s="111"/>
      <c r="L89" s="113">
        <f>L35</f>
        <v>0</v>
      </c>
      <c r="M89" s="114">
        <f>M35</f>
        <v>0</v>
      </c>
      <c r="N89" s="108">
        <f>N35</f>
        <v>0</v>
      </c>
      <c r="O89" s="109">
        <f ca="1">O35</f>
        <v>0</v>
      </c>
      <c r="P89" s="110">
        <f ca="1">P35</f>
        <v>1</v>
      </c>
      <c r="Q89" s="108">
        <f ca="1">Q35</f>
        <v>2</v>
      </c>
      <c r="R89" s="109">
        <f ca="1">R35</f>
        <v>2</v>
      </c>
      <c r="S89" s="110">
        <f ca="1">S35</f>
        <v>2</v>
      </c>
      <c r="T89" s="108">
        <f t="shared" ca="1" si="39"/>
        <v>1</v>
      </c>
      <c r="U89" s="109">
        <f t="shared" ca="1" si="39"/>
        <v>0</v>
      </c>
      <c r="V89" s="110">
        <f t="shared" si="36"/>
        <v>0</v>
      </c>
      <c r="W89" s="111"/>
      <c r="X89" s="113">
        <f>X35</f>
        <v>0</v>
      </c>
      <c r="Y89" s="114">
        <f>Y35</f>
        <v>0</v>
      </c>
      <c r="Z89" s="108">
        <f>Z35</f>
        <v>0</v>
      </c>
      <c r="AA89" s="109">
        <f ca="1">AA35</f>
        <v>1</v>
      </c>
      <c r="AB89" s="110">
        <f ca="1">AB35</f>
        <v>1</v>
      </c>
      <c r="AC89" s="108">
        <f ca="1">AC35</f>
        <v>1</v>
      </c>
      <c r="AD89" s="109">
        <f ca="1">AD35</f>
        <v>2</v>
      </c>
      <c r="AE89" s="110">
        <f ca="1">AE35</f>
        <v>2</v>
      </c>
      <c r="AF89" s="108">
        <f t="shared" ca="1" si="40"/>
        <v>0</v>
      </c>
      <c r="AG89" s="109">
        <f t="shared" ca="1" si="40"/>
        <v>0</v>
      </c>
      <c r="AH89" s="110">
        <f t="shared" si="37"/>
        <v>0</v>
      </c>
      <c r="AI89" s="81"/>
      <c r="AL89" s="81"/>
      <c r="AO89" s="81"/>
    </row>
    <row r="90" spans="2:41" ht="18" customHeight="1" x14ac:dyDescent="0.25">
      <c r="B90" s="186"/>
      <c r="C90" s="191"/>
      <c r="D90" s="185"/>
      <c r="E90" s="201"/>
      <c r="F90" s="180"/>
      <c r="G90" s="257">
        <f ca="1">G36</f>
        <v>0</v>
      </c>
      <c r="H90" s="236">
        <f t="shared" ca="1" si="38"/>
        <v>5</v>
      </c>
      <c r="I90" s="234">
        <f t="shared" ca="1" si="38"/>
        <v>8</v>
      </c>
      <c r="J90" s="232">
        <f t="shared" ca="1" si="35"/>
        <v>8</v>
      </c>
      <c r="K90" s="192"/>
      <c r="L90" s="193"/>
      <c r="M90" s="194"/>
      <c r="N90" s="186"/>
      <c r="O90" s="191"/>
      <c r="P90" s="185"/>
      <c r="Q90" s="201"/>
      <c r="R90" s="255">
        <f t="shared" ref="R90:S93" ca="1" si="41">R36</f>
        <v>2</v>
      </c>
      <c r="S90" s="235">
        <f t="shared" ca="1" si="41"/>
        <v>9</v>
      </c>
      <c r="T90" s="236">
        <f t="shared" ca="1" si="39"/>
        <v>7</v>
      </c>
      <c r="U90" s="234">
        <f t="shared" ca="1" si="39"/>
        <v>9</v>
      </c>
      <c r="V90" s="232">
        <f t="shared" ca="1" si="36"/>
        <v>6</v>
      </c>
      <c r="W90" s="192"/>
      <c r="X90" s="193"/>
      <c r="Y90" s="194"/>
      <c r="Z90" s="186"/>
      <c r="AA90" s="191"/>
      <c r="AB90" s="185"/>
      <c r="AC90" s="256">
        <f t="shared" ref="AC90:AE93" ca="1" si="42">AC36</f>
        <v>3</v>
      </c>
      <c r="AD90" s="234">
        <f t="shared" ca="1" si="42"/>
        <v>7</v>
      </c>
      <c r="AE90" s="235">
        <f t="shared" ca="1" si="42"/>
        <v>4</v>
      </c>
      <c r="AF90" s="236">
        <f t="shared" ca="1" si="40"/>
        <v>7</v>
      </c>
      <c r="AG90" s="234">
        <f t="shared" ca="1" si="40"/>
        <v>7</v>
      </c>
      <c r="AH90" s="232">
        <f t="shared" ca="1" si="37"/>
        <v>2</v>
      </c>
    </row>
    <row r="91" spans="2:41" ht="18" customHeight="1" x14ac:dyDescent="0.25">
      <c r="B91" s="186"/>
      <c r="C91" s="191"/>
      <c r="D91" s="198" t="str">
        <f>D37</f>
        <v>+</v>
      </c>
      <c r="E91" s="186"/>
      <c r="F91" s="261">
        <f ca="1">F37</f>
        <v>5</v>
      </c>
      <c r="G91" s="237">
        <f ca="1">G37</f>
        <v>2</v>
      </c>
      <c r="H91" s="238">
        <f t="shared" ca="1" si="38"/>
        <v>9</v>
      </c>
      <c r="I91" s="239">
        <f t="shared" ca="1" si="38"/>
        <v>2</v>
      </c>
      <c r="J91" s="240">
        <f t="shared" si="35"/>
        <v>0</v>
      </c>
      <c r="K91" s="192"/>
      <c r="L91" s="193"/>
      <c r="M91" s="194"/>
      <c r="N91" s="177"/>
      <c r="O91" s="198" t="str">
        <f>O37</f>
        <v>+</v>
      </c>
      <c r="P91" s="185"/>
      <c r="Q91" s="258">
        <f ca="1">Q37</f>
        <v>1</v>
      </c>
      <c r="R91" s="259">
        <f t="shared" ca="1" si="41"/>
        <v>9</v>
      </c>
      <c r="S91" s="237">
        <f t="shared" ca="1" si="41"/>
        <v>8</v>
      </c>
      <c r="T91" s="238">
        <f t="shared" ca="1" si="39"/>
        <v>6</v>
      </c>
      <c r="U91" s="239">
        <f t="shared" ca="1" si="39"/>
        <v>4</v>
      </c>
      <c r="V91" s="240">
        <f t="shared" si="36"/>
        <v>0</v>
      </c>
      <c r="W91" s="192"/>
      <c r="X91" s="193"/>
      <c r="Y91" s="194"/>
      <c r="Z91" s="198" t="str">
        <f>Z37</f>
        <v>+</v>
      </c>
      <c r="AA91" s="191"/>
      <c r="AB91" s="260">
        <f ca="1">AB37</f>
        <v>3</v>
      </c>
      <c r="AC91" s="238">
        <f t="shared" ca="1" si="42"/>
        <v>7</v>
      </c>
      <c r="AD91" s="259">
        <f t="shared" ca="1" si="42"/>
        <v>4</v>
      </c>
      <c r="AE91" s="237">
        <f t="shared" ca="1" si="42"/>
        <v>7</v>
      </c>
      <c r="AF91" s="238">
        <f t="shared" ca="1" si="40"/>
        <v>7</v>
      </c>
      <c r="AG91" s="239">
        <f t="shared" ca="1" si="40"/>
        <v>2</v>
      </c>
      <c r="AH91" s="240">
        <f t="shared" si="37"/>
        <v>0</v>
      </c>
    </row>
    <row r="92" spans="2:41" ht="18" customHeight="1" thickBot="1" x14ac:dyDescent="0.3">
      <c r="B92" s="186"/>
      <c r="C92" s="191"/>
      <c r="D92" s="198" t="str">
        <f>D38</f>
        <v>+</v>
      </c>
      <c r="E92" s="265">
        <f ca="1">E38</f>
        <v>2</v>
      </c>
      <c r="F92" s="266">
        <f ca="1">F38</f>
        <v>3</v>
      </c>
      <c r="G92" s="267">
        <f ca="1">G38</f>
        <v>5</v>
      </c>
      <c r="H92" s="268">
        <f t="shared" ca="1" si="38"/>
        <v>2</v>
      </c>
      <c r="I92" s="269">
        <f t="shared" si="38"/>
        <v>0</v>
      </c>
      <c r="J92" s="270">
        <f t="shared" si="35"/>
        <v>0</v>
      </c>
      <c r="K92" s="192"/>
      <c r="L92" s="193"/>
      <c r="M92" s="185"/>
      <c r="N92" s="186"/>
      <c r="O92" s="198" t="str">
        <f>O38</f>
        <v>+</v>
      </c>
      <c r="P92" s="271">
        <f ca="1">P38</f>
        <v>3</v>
      </c>
      <c r="Q92" s="272">
        <f ca="1">Q38</f>
        <v>9</v>
      </c>
      <c r="R92" s="266">
        <f t="shared" ca="1" si="41"/>
        <v>7</v>
      </c>
      <c r="S92" s="267">
        <f t="shared" ca="1" si="41"/>
        <v>2</v>
      </c>
      <c r="T92" s="268">
        <f t="shared" ca="1" si="39"/>
        <v>8</v>
      </c>
      <c r="U92" s="269">
        <f t="shared" si="39"/>
        <v>0</v>
      </c>
      <c r="V92" s="270">
        <f t="shared" si="36"/>
        <v>0</v>
      </c>
      <c r="W92" s="192"/>
      <c r="X92" s="193"/>
      <c r="Y92" s="185"/>
      <c r="Z92" s="198" t="str">
        <f>Z38</f>
        <v>+</v>
      </c>
      <c r="AA92" s="273">
        <f ca="1">AA38</f>
        <v>2</v>
      </c>
      <c r="AB92" s="267">
        <f ca="1">AB38</f>
        <v>8</v>
      </c>
      <c r="AC92" s="272">
        <f t="shared" ca="1" si="42"/>
        <v>1</v>
      </c>
      <c r="AD92" s="266">
        <f t="shared" ca="1" si="42"/>
        <v>0</v>
      </c>
      <c r="AE92" s="267">
        <f t="shared" ca="1" si="42"/>
        <v>7</v>
      </c>
      <c r="AF92" s="268">
        <f t="shared" ca="1" si="40"/>
        <v>9</v>
      </c>
      <c r="AG92" s="269">
        <f t="shared" si="40"/>
        <v>0</v>
      </c>
      <c r="AH92" s="270">
        <f t="shared" si="37"/>
        <v>0</v>
      </c>
    </row>
    <row r="93" spans="2:41" s="254" customFormat="1" ht="18" customHeight="1" thickTop="1" x14ac:dyDescent="0.25">
      <c r="B93" s="248"/>
      <c r="C93" s="246"/>
      <c r="D93" s="251"/>
      <c r="E93" s="262">
        <f ca="1">E39</f>
        <v>2</v>
      </c>
      <c r="F93" s="252" t="str">
        <f ca="1">F39</f>
        <v>8</v>
      </c>
      <c r="G93" s="251" t="str">
        <f ca="1">G39</f>
        <v>8</v>
      </c>
      <c r="H93" s="249" t="str">
        <f t="shared" ca="1" si="38"/>
        <v>7</v>
      </c>
      <c r="I93" s="252" t="str">
        <f t="shared" ca="1" si="38"/>
        <v>0</v>
      </c>
      <c r="J93" s="251" t="str">
        <f t="shared" ca="1" si="35"/>
        <v>8</v>
      </c>
      <c r="K93" s="244"/>
      <c r="L93" s="246"/>
      <c r="M93" s="247"/>
      <c r="N93" s="249"/>
      <c r="O93" s="252"/>
      <c r="P93" s="263">
        <f ca="1">P39</f>
        <v>4</v>
      </c>
      <c r="Q93" s="249" t="str">
        <f ca="1">Q39</f>
        <v>2</v>
      </c>
      <c r="R93" s="252" t="str">
        <f t="shared" ca="1" si="41"/>
        <v>0</v>
      </c>
      <c r="S93" s="251" t="str">
        <f t="shared" ca="1" si="41"/>
        <v>1</v>
      </c>
      <c r="T93" s="249" t="str">
        <f t="shared" ca="1" si="39"/>
        <v>2</v>
      </c>
      <c r="U93" s="252" t="str">
        <f t="shared" ca="1" si="39"/>
        <v>3</v>
      </c>
      <c r="V93" s="251" t="str">
        <f t="shared" ca="1" si="36"/>
        <v>6</v>
      </c>
      <c r="W93" s="244"/>
      <c r="X93" s="246"/>
      <c r="Y93" s="247"/>
      <c r="Z93" s="249"/>
      <c r="AA93" s="250">
        <f ca="1">AA39</f>
        <v>3</v>
      </c>
      <c r="AB93" s="251" t="str">
        <f ca="1">AB39</f>
        <v>2</v>
      </c>
      <c r="AC93" s="249" t="str">
        <f t="shared" ca="1" si="42"/>
        <v>2</v>
      </c>
      <c r="AD93" s="252" t="str">
        <f t="shared" ca="1" si="42"/>
        <v>3</v>
      </c>
      <c r="AE93" s="251" t="str">
        <f t="shared" ca="1" si="42"/>
        <v>0</v>
      </c>
      <c r="AF93" s="249" t="str">
        <f t="shared" ca="1" si="40"/>
        <v>3</v>
      </c>
      <c r="AG93" s="252" t="str">
        <f t="shared" ca="1" si="40"/>
        <v>9</v>
      </c>
      <c r="AH93" s="251" t="str">
        <f t="shared" ca="1" si="37"/>
        <v>2</v>
      </c>
      <c r="AI93" s="253"/>
      <c r="AL93" s="253"/>
      <c r="AO93" s="253"/>
    </row>
    <row r="94" spans="2:41" ht="18" customHeight="1" x14ac:dyDescent="0.25">
      <c r="B94" s="201"/>
      <c r="C94" s="180"/>
      <c r="D94" s="200"/>
      <c r="E94" s="219"/>
      <c r="F94" s="180"/>
      <c r="G94" s="200"/>
      <c r="H94" s="201"/>
      <c r="I94" s="180"/>
      <c r="J94" s="200"/>
      <c r="L94" s="180"/>
      <c r="M94" s="200"/>
      <c r="N94" s="201"/>
      <c r="O94" s="180"/>
      <c r="P94" s="217"/>
      <c r="Q94" s="201"/>
      <c r="R94" s="180"/>
      <c r="S94" s="200"/>
      <c r="T94" s="201"/>
      <c r="U94" s="180"/>
      <c r="V94" s="200"/>
      <c r="X94" s="180"/>
      <c r="Y94" s="200"/>
      <c r="Z94" s="201"/>
      <c r="AA94" s="218"/>
      <c r="AB94" s="200"/>
      <c r="AC94" s="201"/>
      <c r="AD94" s="180"/>
      <c r="AE94" s="200"/>
      <c r="AF94" s="201"/>
      <c r="AG94" s="180"/>
      <c r="AH94" s="200"/>
    </row>
    <row r="95" spans="2:41" ht="18" customHeight="1" x14ac:dyDescent="0.25">
      <c r="B95" s="172"/>
      <c r="C95" s="173"/>
      <c r="D95" s="171"/>
      <c r="E95" s="172"/>
      <c r="F95" s="173"/>
      <c r="G95" s="171"/>
      <c r="H95" s="172"/>
      <c r="I95" s="173"/>
      <c r="J95" s="171"/>
      <c r="L95" s="180"/>
      <c r="M95" s="200"/>
      <c r="N95" s="172"/>
      <c r="O95" s="173"/>
      <c r="P95" s="171"/>
      <c r="Q95" s="172"/>
      <c r="R95" s="173"/>
      <c r="S95" s="171"/>
      <c r="T95" s="172"/>
      <c r="U95" s="173"/>
      <c r="V95" s="171"/>
      <c r="X95" s="173"/>
      <c r="Y95" s="171"/>
      <c r="Z95" s="172"/>
      <c r="AA95" s="222"/>
      <c r="AB95" s="171"/>
      <c r="AC95" s="172"/>
      <c r="AD95" s="173"/>
      <c r="AE95" s="171"/>
      <c r="AF95" s="172"/>
      <c r="AG95" s="173"/>
    </row>
    <row r="96" spans="2:41" s="82" customFormat="1" ht="8.1" customHeight="1" x14ac:dyDescent="0.2">
      <c r="B96" s="366" t="str">
        <f>B42</f>
        <v>J</v>
      </c>
      <c r="C96" s="366">
        <f>C42</f>
        <v>0</v>
      </c>
      <c r="D96" s="87"/>
      <c r="E96" s="88"/>
      <c r="F96" s="89"/>
      <c r="G96" s="87"/>
      <c r="H96" s="88"/>
      <c r="I96" s="89"/>
      <c r="J96" s="87"/>
      <c r="K96" s="78"/>
      <c r="L96" s="366" t="str">
        <f>L42</f>
        <v>K</v>
      </c>
      <c r="M96" s="366">
        <f>M42</f>
        <v>0</v>
      </c>
      <c r="N96" s="88"/>
      <c r="O96" s="89"/>
      <c r="P96" s="87"/>
      <c r="Q96" s="88"/>
      <c r="R96" s="89"/>
      <c r="S96" s="87"/>
      <c r="T96" s="88"/>
      <c r="U96" s="89"/>
      <c r="V96" s="87"/>
      <c r="W96" s="78"/>
      <c r="X96" s="366" t="str">
        <f>X42</f>
        <v>L</v>
      </c>
      <c r="Y96" s="366">
        <f>Y42</f>
        <v>0</v>
      </c>
      <c r="Z96" s="88"/>
      <c r="AA96" s="89"/>
      <c r="AB96" s="87"/>
      <c r="AC96" s="88"/>
      <c r="AD96" s="89"/>
      <c r="AE96" s="87"/>
      <c r="AF96" s="88"/>
      <c r="AG96" s="89"/>
      <c r="AH96" s="77"/>
      <c r="AI96" s="81"/>
      <c r="AL96" s="81"/>
      <c r="AO96" s="81"/>
    </row>
    <row r="97" spans="2:41" s="82" customFormat="1" ht="8.1" customHeight="1" x14ac:dyDescent="0.2">
      <c r="B97" s="366">
        <f>B43</f>
        <v>0</v>
      </c>
      <c r="C97" s="366">
        <f>C43</f>
        <v>0</v>
      </c>
      <c r="D97" s="77"/>
      <c r="E97" s="1">
        <f t="shared" ref="E97:I100" ca="1" si="43">E43</f>
        <v>0</v>
      </c>
      <c r="F97" s="335">
        <f t="shared" si="43"/>
        <v>0</v>
      </c>
      <c r="G97" s="107">
        <f t="shared" ca="1" si="43"/>
        <v>0</v>
      </c>
      <c r="H97" s="107">
        <f t="shared" ca="1" si="43"/>
        <v>3</v>
      </c>
      <c r="I97" s="107">
        <f t="shared" ca="1" si="43"/>
        <v>4</v>
      </c>
      <c r="J97" s="77"/>
      <c r="K97" s="78"/>
      <c r="L97" s="366">
        <f>L43</f>
        <v>0</v>
      </c>
      <c r="M97" s="366">
        <f>M43</f>
        <v>0</v>
      </c>
      <c r="N97" s="79"/>
      <c r="O97" s="80"/>
      <c r="P97" s="77"/>
      <c r="Q97" s="335">
        <f t="shared" ref="Q97:U100" si="44">Q43</f>
        <v>0</v>
      </c>
      <c r="R97" s="107">
        <f t="shared" ca="1" si="44"/>
        <v>5</v>
      </c>
      <c r="S97" s="107">
        <f t="shared" ca="1" si="44"/>
        <v>3</v>
      </c>
      <c r="T97" s="107">
        <f t="shared" ca="1" si="44"/>
        <v>1</v>
      </c>
      <c r="U97" s="107">
        <f t="shared" ca="1" si="44"/>
        <v>1</v>
      </c>
      <c r="V97" s="77"/>
      <c r="W97" s="78"/>
      <c r="X97" s="366">
        <f>X43</f>
        <v>0</v>
      </c>
      <c r="Y97" s="366">
        <f>Y43</f>
        <v>0</v>
      </c>
      <c r="Z97" s="79"/>
      <c r="AA97" s="80"/>
      <c r="AB97" s="135"/>
      <c r="AC97" s="107">
        <f t="shared" ref="AC97:AG101" ca="1" si="45">AC43</f>
        <v>3</v>
      </c>
      <c r="AD97" s="107">
        <f t="shared" ca="1" si="45"/>
        <v>6</v>
      </c>
      <c r="AE97" s="107">
        <f t="shared" ca="1" si="45"/>
        <v>5</v>
      </c>
      <c r="AF97" s="107">
        <f t="shared" ca="1" si="45"/>
        <v>1</v>
      </c>
      <c r="AG97" s="107">
        <f t="shared" ca="1" si="45"/>
        <v>3</v>
      </c>
      <c r="AH97" s="77"/>
      <c r="AI97" s="81"/>
      <c r="AL97" s="81"/>
      <c r="AO97" s="81"/>
    </row>
    <row r="98" spans="2:41" s="82" customFormat="1" ht="8.1" customHeight="1" x14ac:dyDescent="0.2">
      <c r="B98" s="79"/>
      <c r="C98" s="80"/>
      <c r="D98" s="77"/>
      <c r="E98" s="1">
        <f t="shared" ca="1" si="43"/>
        <v>0</v>
      </c>
      <c r="F98" s="334">
        <f t="shared" si="43"/>
        <v>0</v>
      </c>
      <c r="G98" s="105">
        <f t="shared" ca="1" si="43"/>
        <v>0</v>
      </c>
      <c r="H98" s="105">
        <f t="shared" ca="1" si="43"/>
        <v>0</v>
      </c>
      <c r="I98" s="105">
        <f t="shared" ca="1" si="43"/>
        <v>1</v>
      </c>
      <c r="J98" s="77"/>
      <c r="K98" s="78"/>
      <c r="L98" s="80"/>
      <c r="M98" s="77"/>
      <c r="N98" s="79"/>
      <c r="O98" s="80"/>
      <c r="P98" s="77"/>
      <c r="Q98" s="334">
        <f t="shared" si="44"/>
        <v>0</v>
      </c>
      <c r="R98" s="105">
        <f t="shared" ca="1" si="44"/>
        <v>2</v>
      </c>
      <c r="S98" s="105">
        <f t="shared" ca="1" si="44"/>
        <v>1</v>
      </c>
      <c r="T98" s="105">
        <f t="shared" ca="1" si="44"/>
        <v>0</v>
      </c>
      <c r="U98" s="105">
        <f t="shared" ca="1" si="44"/>
        <v>0</v>
      </c>
      <c r="V98" s="77"/>
      <c r="W98" s="78"/>
      <c r="X98" s="83"/>
      <c r="Y98" s="83"/>
      <c r="Z98" s="79"/>
      <c r="AA98" s="80"/>
      <c r="AB98" s="136"/>
      <c r="AC98" s="105">
        <f t="shared" ca="1" si="45"/>
        <v>2</v>
      </c>
      <c r="AD98" s="105">
        <f t="shared" ca="1" si="45"/>
        <v>4</v>
      </c>
      <c r="AE98" s="105">
        <f t="shared" ca="1" si="45"/>
        <v>3</v>
      </c>
      <c r="AF98" s="105">
        <f t="shared" ca="1" si="45"/>
        <v>1</v>
      </c>
      <c r="AG98" s="105">
        <f t="shared" ca="1" si="45"/>
        <v>2</v>
      </c>
      <c r="AH98" s="77"/>
      <c r="AI98" s="81"/>
      <c r="AL98" s="81"/>
      <c r="AO98" s="81"/>
    </row>
    <row r="99" spans="2:41" s="82" customFormat="1" ht="8.1" customHeight="1" x14ac:dyDescent="0.2">
      <c r="B99" s="79"/>
      <c r="C99" s="80"/>
      <c r="D99" s="77"/>
      <c r="E99" s="1">
        <f t="shared" ca="1" si="43"/>
        <v>0</v>
      </c>
      <c r="F99" s="333">
        <f t="shared" si="43"/>
        <v>0</v>
      </c>
      <c r="G99" s="103">
        <f t="shared" ca="1" si="43"/>
        <v>0</v>
      </c>
      <c r="H99" s="103">
        <f t="shared" ca="1" si="43"/>
        <v>4</v>
      </c>
      <c r="I99" s="103">
        <f t="shared" ca="1" si="43"/>
        <v>4</v>
      </c>
      <c r="J99" s="77"/>
      <c r="K99" s="78"/>
      <c r="L99" s="80"/>
      <c r="M99" s="77"/>
      <c r="N99" s="79"/>
      <c r="O99" s="80"/>
      <c r="P99" s="77"/>
      <c r="Q99" s="333">
        <f t="shared" si="44"/>
        <v>0</v>
      </c>
      <c r="R99" s="103">
        <f t="shared" ca="1" si="44"/>
        <v>1</v>
      </c>
      <c r="S99" s="103">
        <f t="shared" ca="1" si="44"/>
        <v>1</v>
      </c>
      <c r="T99" s="103">
        <f t="shared" ca="1" si="44"/>
        <v>0</v>
      </c>
      <c r="U99" s="103">
        <f t="shared" ca="1" si="44"/>
        <v>0</v>
      </c>
      <c r="V99" s="77"/>
      <c r="W99" s="78"/>
      <c r="X99" s="83"/>
      <c r="Y99" s="83"/>
      <c r="Z99" s="79"/>
      <c r="AA99" s="80"/>
      <c r="AB99" s="133"/>
      <c r="AC99" s="103">
        <f t="shared" ca="1" si="45"/>
        <v>3</v>
      </c>
      <c r="AD99" s="103">
        <f t="shared" ca="1" si="45"/>
        <v>6</v>
      </c>
      <c r="AE99" s="103">
        <f t="shared" ca="1" si="45"/>
        <v>5</v>
      </c>
      <c r="AF99" s="103">
        <f t="shared" ca="1" si="45"/>
        <v>1</v>
      </c>
      <c r="AG99" s="103">
        <f t="shared" ca="1" si="45"/>
        <v>2</v>
      </c>
      <c r="AH99" s="77"/>
      <c r="AI99" s="81"/>
      <c r="AL99" s="81"/>
      <c r="AO99" s="81"/>
    </row>
    <row r="100" spans="2:41" s="82" customFormat="1" ht="8.1" customHeight="1" x14ac:dyDescent="0.2">
      <c r="B100" s="368">
        <f>B46</f>
        <v>0.5</v>
      </c>
      <c r="C100" s="368">
        <f>C46</f>
        <v>0</v>
      </c>
      <c r="D100" s="77"/>
      <c r="E100" s="1">
        <f t="shared" ca="1" si="43"/>
        <v>0</v>
      </c>
      <c r="F100" s="134">
        <f t="shared" si="43"/>
        <v>0</v>
      </c>
      <c r="G100" s="95">
        <f t="shared" ca="1" si="43"/>
        <v>0</v>
      </c>
      <c r="H100" s="95">
        <f t="shared" ca="1" si="43"/>
        <v>1</v>
      </c>
      <c r="I100" s="95">
        <f t="shared" ca="1" si="43"/>
        <v>1</v>
      </c>
      <c r="J100" s="98">
        <f t="shared" ref="J100:J107" si="46">J46</f>
        <v>0</v>
      </c>
      <c r="K100" s="78"/>
      <c r="L100" s="368">
        <f>L46</f>
        <v>0.5</v>
      </c>
      <c r="M100" s="368">
        <f>M46</f>
        <v>0</v>
      </c>
      <c r="N100" s="79"/>
      <c r="O100" s="80"/>
      <c r="P100" s="77"/>
      <c r="Q100" s="134">
        <f t="shared" si="44"/>
        <v>0</v>
      </c>
      <c r="R100" s="95">
        <f t="shared" ca="1" si="44"/>
        <v>0</v>
      </c>
      <c r="S100" s="95">
        <f t="shared" ca="1" si="44"/>
        <v>0</v>
      </c>
      <c r="T100" s="95">
        <f t="shared" ca="1" si="44"/>
        <v>0</v>
      </c>
      <c r="U100" s="95">
        <f t="shared" ca="1" si="44"/>
        <v>0</v>
      </c>
      <c r="V100" s="98">
        <f t="shared" ref="V100:V107" si="47">V46</f>
        <v>0</v>
      </c>
      <c r="W100" s="78"/>
      <c r="X100" s="368">
        <f>X46</f>
        <v>0.5</v>
      </c>
      <c r="Y100" s="368">
        <f>Y46</f>
        <v>0</v>
      </c>
      <c r="Z100" s="79"/>
      <c r="AA100" s="80"/>
      <c r="AB100" s="137"/>
      <c r="AC100" s="95">
        <f t="shared" ca="1" si="45"/>
        <v>3</v>
      </c>
      <c r="AD100" s="95">
        <f t="shared" ca="1" si="45"/>
        <v>6</v>
      </c>
      <c r="AE100" s="95">
        <f t="shared" ca="1" si="45"/>
        <v>5</v>
      </c>
      <c r="AF100" s="95">
        <f t="shared" ca="1" si="45"/>
        <v>1</v>
      </c>
      <c r="AG100" s="95">
        <f t="shared" ca="1" si="45"/>
        <v>3</v>
      </c>
      <c r="AH100" s="98">
        <f t="shared" ref="AH100:AH107" si="48">AH46</f>
        <v>0</v>
      </c>
      <c r="AI100" s="81"/>
      <c r="AL100" s="81"/>
      <c r="AO100" s="81"/>
    </row>
    <row r="101" spans="2:41" ht="18" customHeight="1" x14ac:dyDescent="0.25">
      <c r="B101" s="172"/>
      <c r="C101" s="173"/>
      <c r="D101" s="176"/>
      <c r="E101" s="177"/>
      <c r="F101" s="178"/>
      <c r="G101" s="176" t="str">
        <f t="shared" ref="G101:I107" ca="1" si="49">G47</f>
        <v>5</v>
      </c>
      <c r="H101" s="177" t="str">
        <f t="shared" ca="1" si="49"/>
        <v>0</v>
      </c>
      <c r="I101" s="178" t="str">
        <f t="shared" ca="1" si="49"/>
        <v>4</v>
      </c>
      <c r="J101" s="176" t="str">
        <f t="shared" ca="1" si="46"/>
        <v>5</v>
      </c>
      <c r="L101" s="169"/>
      <c r="N101" s="172"/>
      <c r="O101" s="173"/>
      <c r="P101" s="176"/>
      <c r="Q101" s="177"/>
      <c r="R101" s="178" t="str">
        <f ca="1">R47</f>
        <v>9</v>
      </c>
      <c r="S101" s="176" t="str">
        <f ca="1">S47</f>
        <v>8</v>
      </c>
      <c r="T101" s="177" t="str">
        <f ca="1">T47</f>
        <v>5</v>
      </c>
      <c r="U101" s="178" t="str">
        <f ca="1">U47</f>
        <v>2</v>
      </c>
      <c r="V101" s="176" t="str">
        <f t="shared" ca="1" si="47"/>
        <v>3</v>
      </c>
      <c r="X101" s="169"/>
      <c r="Z101" s="172"/>
      <c r="AA101" s="173"/>
      <c r="AB101" s="176"/>
      <c r="AC101" s="177" t="str">
        <f t="shared" ca="1" si="45"/>
        <v>8</v>
      </c>
      <c r="AD101" s="178" t="str">
        <f t="shared" ca="1" si="45"/>
        <v>4</v>
      </c>
      <c r="AE101" s="176" t="str">
        <f t="shared" ca="1" si="45"/>
        <v>8</v>
      </c>
      <c r="AF101" s="177" t="str">
        <f t="shared" ca="1" si="45"/>
        <v>7</v>
      </c>
      <c r="AG101" s="178" t="str">
        <f t="shared" ca="1" si="45"/>
        <v>2</v>
      </c>
      <c r="AH101" s="176" t="str">
        <f t="shared" ca="1" si="48"/>
        <v>4</v>
      </c>
    </row>
    <row r="102" spans="2:41" ht="18" customHeight="1" thickBot="1" x14ac:dyDescent="0.3">
      <c r="B102" s="187" t="str">
        <f>B48</f>
        <v>×</v>
      </c>
      <c r="C102" s="173"/>
      <c r="D102" s="176"/>
      <c r="E102" s="177"/>
      <c r="F102" s="178"/>
      <c r="G102" s="274" t="str">
        <f t="shared" ca="1" si="49"/>
        <v>8</v>
      </c>
      <c r="H102" s="264" t="str">
        <f t="shared" ca="1" si="49"/>
        <v>2</v>
      </c>
      <c r="I102" s="228" t="str">
        <f t="shared" ca="1" si="49"/>
        <v>9</v>
      </c>
      <c r="J102" s="227" t="str">
        <f t="shared" ca="1" si="46"/>
        <v>3</v>
      </c>
      <c r="L102" s="169"/>
      <c r="N102" s="187" t="str">
        <f>N48</f>
        <v>×</v>
      </c>
      <c r="O102" s="173"/>
      <c r="P102" s="176"/>
      <c r="Q102" s="177"/>
      <c r="R102" s="178"/>
      <c r="S102" s="274" t="str">
        <f t="shared" ref="S102:U107" ca="1" si="50">S48</f>
        <v>6</v>
      </c>
      <c r="T102" s="264" t="str">
        <f t="shared" ca="1" si="50"/>
        <v>3</v>
      </c>
      <c r="U102" s="228" t="str">
        <f t="shared" ca="1" si="50"/>
        <v>2</v>
      </c>
      <c r="V102" s="227" t="str">
        <f t="shared" ca="1" si="47"/>
        <v>0</v>
      </c>
      <c r="X102" s="169"/>
      <c r="Z102" s="187" t="str">
        <f>Z48</f>
        <v>×</v>
      </c>
      <c r="AA102" s="173"/>
      <c r="AB102" s="176"/>
      <c r="AC102" s="177"/>
      <c r="AD102" s="178"/>
      <c r="AE102" s="274" t="str">
        <f t="shared" ref="AE102:AG107" ca="1" si="51">AE48</f>
        <v>8</v>
      </c>
      <c r="AF102" s="264" t="str">
        <f t="shared" ca="1" si="51"/>
        <v>5</v>
      </c>
      <c r="AG102" s="228" t="str">
        <f t="shared" ca="1" si="51"/>
        <v>7</v>
      </c>
      <c r="AH102" s="227" t="str">
        <f t="shared" ca="1" si="48"/>
        <v>8</v>
      </c>
    </row>
    <row r="103" spans="2:41" s="82" customFormat="1" ht="8.1" customHeight="1" thickTop="1" x14ac:dyDescent="0.2">
      <c r="B103" s="108">
        <f>B49</f>
        <v>0</v>
      </c>
      <c r="C103" s="109">
        <f ca="1">C49</f>
        <v>0</v>
      </c>
      <c r="D103" s="110">
        <f ca="1">D49</f>
        <v>0</v>
      </c>
      <c r="E103" s="108">
        <f ca="1">E49</f>
        <v>1</v>
      </c>
      <c r="F103" s="109">
        <f ca="1">F49</f>
        <v>1</v>
      </c>
      <c r="G103" s="110">
        <f t="shared" ca="1" si="49"/>
        <v>0</v>
      </c>
      <c r="H103" s="109">
        <f t="shared" ca="1" si="49"/>
        <v>0</v>
      </c>
      <c r="I103" s="109">
        <f t="shared" ca="1" si="49"/>
        <v>0</v>
      </c>
      <c r="J103" s="110">
        <f t="shared" si="46"/>
        <v>0</v>
      </c>
      <c r="K103" s="111"/>
      <c r="L103" s="109">
        <f>L49</f>
        <v>0</v>
      </c>
      <c r="M103" s="110">
        <f>M49</f>
        <v>0</v>
      </c>
      <c r="N103" s="108">
        <f ca="1">N49</f>
        <v>1</v>
      </c>
      <c r="O103" s="109">
        <f ca="1">O49</f>
        <v>1</v>
      </c>
      <c r="P103" s="110">
        <f ca="1">P49</f>
        <v>1</v>
      </c>
      <c r="Q103" s="108">
        <f ca="1">Q49</f>
        <v>1</v>
      </c>
      <c r="R103" s="109">
        <f ca="1">R49</f>
        <v>1</v>
      </c>
      <c r="S103" s="110">
        <f t="shared" ca="1" si="50"/>
        <v>1</v>
      </c>
      <c r="T103" s="108">
        <f t="shared" ca="1" si="50"/>
        <v>0</v>
      </c>
      <c r="U103" s="109">
        <f t="shared" ca="1" si="50"/>
        <v>0</v>
      </c>
      <c r="V103" s="110">
        <f t="shared" si="47"/>
        <v>0</v>
      </c>
      <c r="W103" s="111"/>
      <c r="X103" s="109">
        <f>X49</f>
        <v>0</v>
      </c>
      <c r="Y103" s="110">
        <f ca="1">Y49</f>
        <v>1</v>
      </c>
      <c r="Z103" s="108">
        <f ca="1">Z49</f>
        <v>1</v>
      </c>
      <c r="AA103" s="109">
        <f ca="1">AA49</f>
        <v>3</v>
      </c>
      <c r="AB103" s="110">
        <f ca="1">AB49</f>
        <v>2</v>
      </c>
      <c r="AC103" s="108">
        <f ca="1">AC49</f>
        <v>2</v>
      </c>
      <c r="AD103" s="109">
        <f ca="1">AD49</f>
        <v>1</v>
      </c>
      <c r="AE103" s="110">
        <f t="shared" ca="1" si="51"/>
        <v>1</v>
      </c>
      <c r="AF103" s="108">
        <f t="shared" ca="1" si="51"/>
        <v>1</v>
      </c>
      <c r="AG103" s="109">
        <f t="shared" ca="1" si="51"/>
        <v>0</v>
      </c>
      <c r="AH103" s="110">
        <f t="shared" si="48"/>
        <v>0</v>
      </c>
      <c r="AI103" s="81"/>
      <c r="AL103" s="81"/>
      <c r="AO103" s="81"/>
    </row>
    <row r="104" spans="2:41" ht="18" customHeight="1" x14ac:dyDescent="0.25">
      <c r="B104" s="186"/>
      <c r="C104" s="191"/>
      <c r="D104" s="185"/>
      <c r="E104" s="201"/>
      <c r="F104" s="255">
        <f ca="1">F50</f>
        <v>1</v>
      </c>
      <c r="G104" s="235">
        <f t="shared" ca="1" si="49"/>
        <v>5</v>
      </c>
      <c r="H104" s="236">
        <f t="shared" ca="1" si="49"/>
        <v>1</v>
      </c>
      <c r="I104" s="234">
        <f t="shared" ca="1" si="49"/>
        <v>3</v>
      </c>
      <c r="J104" s="232">
        <f t="shared" ca="1" si="46"/>
        <v>5</v>
      </c>
      <c r="K104" s="192"/>
      <c r="L104" s="193"/>
      <c r="M104" s="194"/>
      <c r="N104" s="186"/>
      <c r="O104" s="191"/>
      <c r="P104" s="185"/>
      <c r="Q104" s="256">
        <f t="shared" ref="Q104:R107" ca="1" si="52">Q50</f>
        <v>0</v>
      </c>
      <c r="R104" s="234">
        <f t="shared" ca="1" si="52"/>
        <v>0</v>
      </c>
      <c r="S104" s="235">
        <f t="shared" ca="1" si="50"/>
        <v>0</v>
      </c>
      <c r="T104" s="236">
        <f t="shared" ca="1" si="50"/>
        <v>0</v>
      </c>
      <c r="U104" s="234">
        <f t="shared" ca="1" si="50"/>
        <v>0</v>
      </c>
      <c r="V104" s="232">
        <f t="shared" ca="1" si="47"/>
        <v>0</v>
      </c>
      <c r="W104" s="192"/>
      <c r="X104" s="193"/>
      <c r="Y104" s="194"/>
      <c r="Z104" s="186"/>
      <c r="AA104" s="191"/>
      <c r="AB104" s="257">
        <f t="shared" ref="AB104:AD107" ca="1" si="53">AB50</f>
        <v>6</v>
      </c>
      <c r="AC104" s="236">
        <f t="shared" ca="1" si="53"/>
        <v>7</v>
      </c>
      <c r="AD104" s="234">
        <f t="shared" ca="1" si="53"/>
        <v>8</v>
      </c>
      <c r="AE104" s="235">
        <f t="shared" ca="1" si="51"/>
        <v>9</v>
      </c>
      <c r="AF104" s="236">
        <f t="shared" ca="1" si="51"/>
        <v>7</v>
      </c>
      <c r="AG104" s="234">
        <f t="shared" ca="1" si="51"/>
        <v>9</v>
      </c>
      <c r="AH104" s="232">
        <f t="shared" ca="1" si="48"/>
        <v>2</v>
      </c>
    </row>
    <row r="105" spans="2:41" ht="18" customHeight="1" x14ac:dyDescent="0.25">
      <c r="B105" s="198" t="str">
        <f>B51</f>
        <v>+</v>
      </c>
      <c r="C105" s="191"/>
      <c r="D105" s="200"/>
      <c r="E105" s="258">
        <f ca="1">E51</f>
        <v>4</v>
      </c>
      <c r="F105" s="259">
        <f ca="1">F51</f>
        <v>5</v>
      </c>
      <c r="G105" s="237">
        <f t="shared" ca="1" si="49"/>
        <v>4</v>
      </c>
      <c r="H105" s="238">
        <f t="shared" ca="1" si="49"/>
        <v>0</v>
      </c>
      <c r="I105" s="239">
        <f t="shared" ca="1" si="49"/>
        <v>5</v>
      </c>
      <c r="J105" s="240">
        <f t="shared" si="46"/>
        <v>0</v>
      </c>
      <c r="L105" s="169"/>
      <c r="M105" s="198" t="str">
        <f>M51</f>
        <v>+</v>
      </c>
      <c r="N105" s="172"/>
      <c r="O105" s="191"/>
      <c r="P105" s="260">
        <f ca="1">P51</f>
        <v>1</v>
      </c>
      <c r="Q105" s="238">
        <f t="shared" ca="1" si="52"/>
        <v>9</v>
      </c>
      <c r="R105" s="259">
        <f t="shared" ca="1" si="52"/>
        <v>7</v>
      </c>
      <c r="S105" s="237">
        <f t="shared" ca="1" si="50"/>
        <v>0</v>
      </c>
      <c r="T105" s="238">
        <f t="shared" ca="1" si="50"/>
        <v>4</v>
      </c>
      <c r="U105" s="239">
        <f t="shared" ca="1" si="50"/>
        <v>6</v>
      </c>
      <c r="V105" s="240">
        <f t="shared" si="47"/>
        <v>0</v>
      </c>
      <c r="X105" s="198" t="str">
        <f>X51</f>
        <v>+</v>
      </c>
      <c r="Z105" s="172"/>
      <c r="AA105" s="261">
        <f ca="1">AA51</f>
        <v>5</v>
      </c>
      <c r="AB105" s="237">
        <f t="shared" ca="1" si="53"/>
        <v>9</v>
      </c>
      <c r="AC105" s="238">
        <f t="shared" ca="1" si="53"/>
        <v>4</v>
      </c>
      <c r="AD105" s="259">
        <f t="shared" ca="1" si="53"/>
        <v>1</v>
      </c>
      <c r="AE105" s="237">
        <f t="shared" ca="1" si="51"/>
        <v>0</v>
      </c>
      <c r="AF105" s="238">
        <f t="shared" ca="1" si="51"/>
        <v>6</v>
      </c>
      <c r="AG105" s="239">
        <f t="shared" ca="1" si="51"/>
        <v>8</v>
      </c>
      <c r="AH105" s="240">
        <f t="shared" si="48"/>
        <v>0</v>
      </c>
    </row>
    <row r="106" spans="2:41" ht="18" customHeight="1" x14ac:dyDescent="0.25">
      <c r="B106" s="198" t="str">
        <f>B52</f>
        <v>+</v>
      </c>
      <c r="C106" s="180"/>
      <c r="D106" s="271">
        <f ca="1">D52</f>
        <v>1</v>
      </c>
      <c r="E106" s="272">
        <f ca="1">E52</f>
        <v>0</v>
      </c>
      <c r="F106" s="266">
        <f ca="1">F52</f>
        <v>0</v>
      </c>
      <c r="G106" s="267">
        <f t="shared" ca="1" si="49"/>
        <v>9</v>
      </c>
      <c r="H106" s="268">
        <f t="shared" ca="1" si="49"/>
        <v>0</v>
      </c>
      <c r="I106" s="269">
        <f t="shared" si="49"/>
        <v>0</v>
      </c>
      <c r="J106" s="270">
        <f t="shared" si="46"/>
        <v>0</v>
      </c>
      <c r="L106" s="169"/>
      <c r="M106" s="198" t="str">
        <f>M52</f>
        <v>+</v>
      </c>
      <c r="N106" s="186"/>
      <c r="O106" s="273">
        <f ca="1">O52</f>
        <v>2</v>
      </c>
      <c r="P106" s="267">
        <f ca="1">P52</f>
        <v>9</v>
      </c>
      <c r="Q106" s="272">
        <f t="shared" ca="1" si="52"/>
        <v>5</v>
      </c>
      <c r="R106" s="266">
        <f t="shared" ca="1" si="52"/>
        <v>5</v>
      </c>
      <c r="S106" s="267">
        <f t="shared" ca="1" si="50"/>
        <v>6</v>
      </c>
      <c r="T106" s="268">
        <f t="shared" ca="1" si="50"/>
        <v>9</v>
      </c>
      <c r="U106" s="269">
        <f t="shared" si="50"/>
        <v>0</v>
      </c>
      <c r="V106" s="270">
        <f t="shared" si="47"/>
        <v>0</v>
      </c>
      <c r="X106" s="198" t="str">
        <f>X52</f>
        <v>+</v>
      </c>
      <c r="Y106" s="171"/>
      <c r="Z106" s="265">
        <f ca="1">Z52</f>
        <v>4</v>
      </c>
      <c r="AA106" s="266">
        <f ca="1">AA52</f>
        <v>2</v>
      </c>
      <c r="AB106" s="267">
        <f t="shared" ca="1" si="53"/>
        <v>4</v>
      </c>
      <c r="AC106" s="272">
        <f t="shared" ca="1" si="53"/>
        <v>3</v>
      </c>
      <c r="AD106" s="266">
        <f t="shared" ca="1" si="53"/>
        <v>6</v>
      </c>
      <c r="AE106" s="267">
        <f t="shared" ca="1" si="51"/>
        <v>2</v>
      </c>
      <c r="AF106" s="268">
        <f t="shared" ca="1" si="51"/>
        <v>0</v>
      </c>
      <c r="AG106" s="269">
        <f t="shared" si="51"/>
        <v>0</v>
      </c>
      <c r="AH106" s="270">
        <f t="shared" si="48"/>
        <v>0</v>
      </c>
    </row>
    <row r="107" spans="2:41" ht="18" customHeight="1" thickBot="1" x14ac:dyDescent="0.3">
      <c r="B107" s="198" t="str">
        <f>B53</f>
        <v>+</v>
      </c>
      <c r="C107" s="275">
        <f ca="1">C53</f>
        <v>4</v>
      </c>
      <c r="D107" s="276">
        <f ca="1">D53</f>
        <v>0</v>
      </c>
      <c r="E107" s="277">
        <f ca="1">E53</f>
        <v>3</v>
      </c>
      <c r="F107" s="278">
        <f ca="1">F53</f>
        <v>6</v>
      </c>
      <c r="G107" s="279">
        <f t="shared" ca="1" si="49"/>
        <v>0</v>
      </c>
      <c r="H107" s="280">
        <f t="shared" si="49"/>
        <v>0</v>
      </c>
      <c r="I107" s="278">
        <f t="shared" si="49"/>
        <v>0</v>
      </c>
      <c r="J107" s="279">
        <f t="shared" si="46"/>
        <v>0</v>
      </c>
      <c r="K107" s="192"/>
      <c r="L107" s="191"/>
      <c r="M107" s="198" t="str">
        <f>M53</f>
        <v>+</v>
      </c>
      <c r="N107" s="281">
        <f ca="1">N53</f>
        <v>5</v>
      </c>
      <c r="O107" s="282">
        <f ca="1">O53</f>
        <v>9</v>
      </c>
      <c r="P107" s="276">
        <f ca="1">P53</f>
        <v>1</v>
      </c>
      <c r="Q107" s="277">
        <f t="shared" ca="1" si="52"/>
        <v>1</v>
      </c>
      <c r="R107" s="278">
        <f t="shared" ca="1" si="52"/>
        <v>3</v>
      </c>
      <c r="S107" s="279">
        <f t="shared" ca="1" si="50"/>
        <v>8</v>
      </c>
      <c r="T107" s="280">
        <f t="shared" si="50"/>
        <v>0</v>
      </c>
      <c r="U107" s="278">
        <f t="shared" si="50"/>
        <v>0</v>
      </c>
      <c r="V107" s="279">
        <f t="shared" si="47"/>
        <v>0</v>
      </c>
      <c r="W107" s="192"/>
      <c r="X107" s="198" t="str">
        <f>X53</f>
        <v>+</v>
      </c>
      <c r="Y107" s="283">
        <f ca="1">Y53</f>
        <v>6</v>
      </c>
      <c r="Z107" s="277">
        <f ca="1">Z53</f>
        <v>7</v>
      </c>
      <c r="AA107" s="282">
        <f ca="1">AA53</f>
        <v>8</v>
      </c>
      <c r="AB107" s="276">
        <f t="shared" ca="1" si="53"/>
        <v>9</v>
      </c>
      <c r="AC107" s="277">
        <f t="shared" ca="1" si="53"/>
        <v>7</v>
      </c>
      <c r="AD107" s="278">
        <f t="shared" ca="1" si="53"/>
        <v>9</v>
      </c>
      <c r="AE107" s="279">
        <f t="shared" ca="1" si="51"/>
        <v>2</v>
      </c>
      <c r="AF107" s="280">
        <f t="shared" si="51"/>
        <v>0</v>
      </c>
      <c r="AG107" s="278">
        <f t="shared" si="51"/>
        <v>0</v>
      </c>
      <c r="AH107" s="279">
        <f t="shared" si="48"/>
        <v>0</v>
      </c>
    </row>
    <row r="108" spans="2:41" s="254" customFormat="1" ht="18" customHeight="1" thickTop="1" x14ac:dyDescent="0.25">
      <c r="B108" s="262">
        <f t="shared" ref="B108:AH108" si="54">B54</f>
        <v>0</v>
      </c>
      <c r="C108" s="250">
        <f t="shared" ca="1" si="54"/>
        <v>4</v>
      </c>
      <c r="D108" s="251" t="str">
        <f t="shared" ca="1" si="54"/>
        <v>1</v>
      </c>
      <c r="E108" s="249" t="str">
        <f t="shared" ca="1" si="54"/>
        <v>8</v>
      </c>
      <c r="F108" s="252" t="str">
        <f t="shared" ca="1" si="54"/>
        <v>3</v>
      </c>
      <c r="G108" s="251" t="str">
        <f t="shared" ca="1" si="54"/>
        <v>8</v>
      </c>
      <c r="H108" s="249" t="str">
        <f t="shared" ca="1" si="54"/>
        <v>1</v>
      </c>
      <c r="I108" s="252" t="str">
        <f t="shared" ca="1" si="54"/>
        <v>8</v>
      </c>
      <c r="J108" s="251" t="str">
        <f t="shared" ca="1" si="54"/>
        <v>5</v>
      </c>
      <c r="K108" s="244"/>
      <c r="L108" s="252"/>
      <c r="M108" s="263">
        <f t="shared" si="54"/>
        <v>0</v>
      </c>
      <c r="N108" s="262">
        <f t="shared" ca="1" si="54"/>
        <v>6</v>
      </c>
      <c r="O108" s="252" t="str">
        <f t="shared" ca="1" si="54"/>
        <v>2</v>
      </c>
      <c r="P108" s="251" t="str">
        <f t="shared" ca="1" si="54"/>
        <v>2</v>
      </c>
      <c r="Q108" s="249" t="str">
        <f t="shared" ca="1" si="54"/>
        <v>6</v>
      </c>
      <c r="R108" s="252" t="str">
        <f t="shared" ca="1" si="54"/>
        <v>6</v>
      </c>
      <c r="S108" s="251" t="str">
        <f t="shared" ca="1" si="54"/>
        <v>5</v>
      </c>
      <c r="T108" s="249" t="str">
        <f t="shared" ca="1" si="54"/>
        <v>3</v>
      </c>
      <c r="U108" s="252" t="str">
        <f t="shared" ca="1" si="54"/>
        <v>6</v>
      </c>
      <c r="V108" s="251" t="str">
        <f t="shared" ca="1" si="54"/>
        <v>0</v>
      </c>
      <c r="W108" s="244"/>
      <c r="X108" s="252"/>
      <c r="Y108" s="263">
        <f t="shared" ca="1" si="54"/>
        <v>7</v>
      </c>
      <c r="Z108" s="249" t="str">
        <f t="shared" ca="1" si="54"/>
        <v>2</v>
      </c>
      <c r="AA108" s="252" t="str">
        <f t="shared" ca="1" si="54"/>
        <v>8</v>
      </c>
      <c r="AB108" s="251" t="str">
        <f t="shared" ca="1" si="54"/>
        <v>0</v>
      </c>
      <c r="AC108" s="249" t="str">
        <f t="shared" ca="1" si="54"/>
        <v>3</v>
      </c>
      <c r="AD108" s="252" t="str">
        <f t="shared" ca="1" si="54"/>
        <v>5</v>
      </c>
      <c r="AE108" s="251" t="str">
        <f t="shared" ca="1" si="54"/>
        <v>4</v>
      </c>
      <c r="AF108" s="249" t="str">
        <f t="shared" ca="1" si="54"/>
        <v>4</v>
      </c>
      <c r="AG108" s="252" t="str">
        <f t="shared" ca="1" si="54"/>
        <v>7</v>
      </c>
      <c r="AH108" s="251" t="str">
        <f t="shared" ca="1" si="54"/>
        <v>2</v>
      </c>
      <c r="AI108" s="253"/>
      <c r="AL108" s="253"/>
      <c r="AO108" s="253"/>
    </row>
    <row r="109" spans="2:41" ht="18" customHeight="1" x14ac:dyDescent="0.25"/>
  </sheetData>
  <sheetProtection algorithmName="SHA-512" hashValue="wvSdYS8H6VdFli86r6KyJv9ircTaB8IYPY8FhckfH48uzuNc+K0ntnezbEDDgcQOx+idkEp5p87WiupfHzWuxA==" saltValue="1q6HQXazUjobGrrFIkDHVQ==" spinCount="100000" sheet="1" objects="1" scenarios="1"/>
  <mergeCells count="50">
    <mergeCell ref="B2:C3"/>
    <mergeCell ref="L2:M3"/>
    <mergeCell ref="X2:Y3"/>
    <mergeCell ref="B6:C6"/>
    <mergeCell ref="L6:M6"/>
    <mergeCell ref="X6:Y6"/>
    <mergeCell ref="B15:C16"/>
    <mergeCell ref="L15:M16"/>
    <mergeCell ref="X15:Y16"/>
    <mergeCell ref="B19:C19"/>
    <mergeCell ref="L19:M19"/>
    <mergeCell ref="X19:Y19"/>
    <mergeCell ref="B28:C29"/>
    <mergeCell ref="L28:M29"/>
    <mergeCell ref="X28:Y29"/>
    <mergeCell ref="B32:C32"/>
    <mergeCell ref="L32:M32"/>
    <mergeCell ref="X32:Y32"/>
    <mergeCell ref="X60:Y60"/>
    <mergeCell ref="B42:C43"/>
    <mergeCell ref="L42:M43"/>
    <mergeCell ref="X42:Y43"/>
    <mergeCell ref="B46:C46"/>
    <mergeCell ref="L46:M46"/>
    <mergeCell ref="X46:Y46"/>
    <mergeCell ref="B100:C100"/>
    <mergeCell ref="L100:M100"/>
    <mergeCell ref="X100:Y100"/>
    <mergeCell ref="B82:C83"/>
    <mergeCell ref="L82:M83"/>
    <mergeCell ref="X82:Y83"/>
    <mergeCell ref="B86:C86"/>
    <mergeCell ref="L86:M86"/>
    <mergeCell ref="X86:Y86"/>
    <mergeCell ref="B1:AH1"/>
    <mergeCell ref="B55:AH55"/>
    <mergeCell ref="B96:C97"/>
    <mergeCell ref="L96:M97"/>
    <mergeCell ref="X96:Y97"/>
    <mergeCell ref="B69:C70"/>
    <mergeCell ref="L69:M70"/>
    <mergeCell ref="X69:Y70"/>
    <mergeCell ref="B73:C73"/>
    <mergeCell ref="L73:M73"/>
    <mergeCell ref="X73:Y73"/>
    <mergeCell ref="B56:C57"/>
    <mergeCell ref="L56:M57"/>
    <mergeCell ref="X56:Y57"/>
    <mergeCell ref="B60:C60"/>
    <mergeCell ref="L60:M60"/>
  </mergeCells>
  <conditionalFormatting sqref="AK10">
    <cfRule type="expression" dxfId="51" priority="16">
      <formula>"si($AJ$10&lt;&gt;$AK$10)"</formula>
    </cfRule>
  </conditionalFormatting>
  <conditionalFormatting sqref="B2:C3">
    <cfRule type="expression" dxfId="50" priority="3">
      <formula>$AJ$10&lt;&gt;$AK$10</formula>
    </cfRule>
    <cfRule type="expression" dxfId="49" priority="15">
      <formula>$AJ$10=$AK$10</formula>
    </cfRule>
  </conditionalFormatting>
  <conditionalFormatting sqref="L2:M3">
    <cfRule type="expression" dxfId="48" priority="2">
      <formula>$AM$10&lt;&gt;$AN$10</formula>
    </cfRule>
    <cfRule type="expression" dxfId="47" priority="14">
      <formula>$AM$10=$AN$10</formula>
    </cfRule>
  </conditionalFormatting>
  <conditionalFormatting sqref="X2:Y3">
    <cfRule type="expression" dxfId="46" priority="1" stopIfTrue="1">
      <formula>$AP$12&lt;&gt;$AQ$12</formula>
    </cfRule>
    <cfRule type="expression" dxfId="45" priority="13">
      <formula>$AP$12=$AQ$12</formula>
    </cfRule>
  </conditionalFormatting>
  <conditionalFormatting sqref="B15:C16">
    <cfRule type="expression" dxfId="44" priority="12">
      <formula>$AJ$25=$AK$25</formula>
    </cfRule>
  </conditionalFormatting>
  <conditionalFormatting sqref="L15:M16">
    <cfRule type="expression" dxfId="43" priority="11">
      <formula>$AM$25=$AN$25</formula>
    </cfRule>
  </conditionalFormatting>
  <conditionalFormatting sqref="X15:Y16">
    <cfRule type="expression" dxfId="42" priority="10">
      <formula>$AP$25=$AQ$25</formula>
    </cfRule>
  </conditionalFormatting>
  <conditionalFormatting sqref="B28:C29">
    <cfRule type="expression" dxfId="41" priority="9">
      <formula>$AJ$39=$AK$39</formula>
    </cfRule>
  </conditionalFormatting>
  <conditionalFormatting sqref="L28:M29">
    <cfRule type="expression" dxfId="40" priority="8">
      <formula>$AM$39=$AN$39</formula>
    </cfRule>
  </conditionalFormatting>
  <conditionalFormatting sqref="X28:Y29">
    <cfRule type="expression" dxfId="39" priority="7">
      <formula>$AP$39=$AQ$39</formula>
    </cfRule>
  </conditionalFormatting>
  <conditionalFormatting sqref="B42:C43">
    <cfRule type="expression" dxfId="38" priority="6">
      <formula>$AJ$54=$AK$54</formula>
    </cfRule>
  </conditionalFormatting>
  <conditionalFormatting sqref="L42:M43">
    <cfRule type="expression" dxfId="37" priority="5">
      <formula>$AM$54=$AN$54</formula>
    </cfRule>
  </conditionalFormatting>
  <conditionalFormatting sqref="X42:Y43">
    <cfRule type="expression" dxfId="36" priority="4">
      <formula>$AP$54=$AQ$54</formula>
    </cfRule>
  </conditionalFormatting>
  <hyperlinks>
    <hyperlink ref="AH56" r:id="rId1" xr:uid="{DA18EA32-BEE4-439D-8C93-C3455A615732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2"/>
  <headerFooter>
    <oddHeader>&amp;L&amp;18NOM :&amp;C&amp;18Prénom :&amp;R&amp;18Date :  .. / .. / ..</oddHeader>
    <oddFooter>&amp;L&amp;20LA MULTIPLICATION&amp;R&amp;20CM2</oddFooter>
  </headerFooter>
  <rowBreaks count="1" manualBreakCount="1">
    <brk id="54" min="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109"/>
  <sheetViews>
    <sheetView zoomScale="115" zoomScaleNormal="115" zoomScaleSheetLayoutView="115" workbookViewId="0">
      <selection activeCell="AZ88" sqref="AZ88"/>
    </sheetView>
  </sheetViews>
  <sheetFormatPr baseColWidth="10" defaultColWidth="11.5703125" defaultRowHeight="18.75" x14ac:dyDescent="0.3"/>
  <cols>
    <col min="1" max="1" width="3.7109375" style="9" customWidth="1"/>
    <col min="2" max="2" width="2.28515625" style="4" customWidth="1"/>
    <col min="3" max="3" width="2.28515625" style="5" customWidth="1"/>
    <col min="4" max="4" width="2.28515625" style="6" customWidth="1"/>
    <col min="5" max="5" width="2.28515625" style="4" customWidth="1"/>
    <col min="6" max="6" width="2.28515625" style="5" customWidth="1"/>
    <col min="7" max="7" width="2.28515625" style="6" customWidth="1"/>
    <col min="8" max="8" width="2.28515625" style="4" customWidth="1"/>
    <col min="9" max="9" width="2.28515625" style="5" customWidth="1"/>
    <col min="10" max="10" width="2.28515625" style="6" customWidth="1"/>
    <col min="11" max="11" width="5.7109375" style="7" customWidth="1"/>
    <col min="12" max="12" width="2.28515625" style="7" customWidth="1"/>
    <col min="13" max="13" width="2.28515625" style="6" customWidth="1"/>
    <col min="14" max="14" width="2.28515625" style="4" customWidth="1"/>
    <col min="15" max="15" width="2.28515625" style="5" customWidth="1"/>
    <col min="16" max="16" width="2.28515625" style="6" customWidth="1"/>
    <col min="17" max="17" width="2.28515625" style="4" customWidth="1"/>
    <col min="18" max="18" width="2.28515625" style="5" customWidth="1"/>
    <col min="19" max="19" width="2.28515625" style="6" customWidth="1"/>
    <col min="20" max="20" width="2.28515625" style="4" customWidth="1"/>
    <col min="21" max="21" width="2.28515625" style="5" customWidth="1"/>
    <col min="22" max="22" width="2.28515625" style="6" customWidth="1"/>
    <col min="23" max="23" width="5.7109375" style="7" customWidth="1"/>
    <col min="24" max="24" width="2.28515625" style="7" customWidth="1"/>
    <col min="25" max="25" width="2.28515625" style="6" customWidth="1"/>
    <col min="26" max="26" width="2.28515625" style="4" customWidth="1"/>
    <col min="27" max="27" width="2.28515625" style="5" customWidth="1"/>
    <col min="28" max="28" width="2.28515625" style="6" customWidth="1"/>
    <col min="29" max="29" width="2.28515625" style="4" customWidth="1"/>
    <col min="30" max="30" width="2.28515625" style="5" customWidth="1"/>
    <col min="31" max="31" width="2.28515625" style="6" customWidth="1"/>
    <col min="32" max="32" width="2.28515625" style="4" customWidth="1"/>
    <col min="33" max="33" width="2.28515625" style="5" customWidth="1"/>
    <col min="34" max="34" width="2.28515625" style="8" customWidth="1"/>
    <col min="35" max="35" width="2.7109375" style="70" hidden="1" customWidth="1"/>
    <col min="36" max="37" width="15.5703125" style="9" hidden="1" customWidth="1"/>
    <col min="38" max="38" width="2.7109375" style="70" hidden="1" customWidth="1"/>
    <col min="39" max="40" width="15.5703125" style="9" hidden="1" customWidth="1"/>
    <col min="41" max="41" width="2.7109375" style="70" hidden="1" customWidth="1"/>
    <col min="42" max="43" width="19.140625" style="9" hidden="1" customWidth="1"/>
    <col min="44" max="44" width="0" style="9" hidden="1" customWidth="1"/>
    <col min="45" max="45" width="5.5703125" style="9" hidden="1" customWidth="1"/>
    <col min="46" max="48" width="0" style="9" hidden="1" customWidth="1"/>
    <col min="49" max="16384" width="11.5703125" style="9"/>
  </cols>
  <sheetData>
    <row r="1" spans="2:45" ht="18" customHeight="1" x14ac:dyDescent="0.3">
      <c r="B1" s="373" t="str">
        <f ca="1">CONCATENATE("CORRECTION FICHE ",$AS$1)</f>
        <v>CORRECTION FICHE 545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S1" s="9">
        <f ca="1">RANDBETWEEN(100,900)</f>
        <v>545</v>
      </c>
    </row>
    <row r="2" spans="2:45" s="82" customFormat="1" ht="8.1" customHeight="1" x14ac:dyDescent="0.2">
      <c r="B2" s="369" t="s">
        <v>2</v>
      </c>
      <c r="C2" s="369"/>
      <c r="D2" s="87"/>
      <c r="E2" s="88"/>
      <c r="F2" s="89"/>
      <c r="G2" s="87"/>
      <c r="H2" s="88"/>
      <c r="I2" s="89"/>
      <c r="J2" s="87"/>
      <c r="K2" s="78"/>
      <c r="L2" s="369" t="s">
        <v>3</v>
      </c>
      <c r="M2" s="369"/>
      <c r="N2" s="88"/>
      <c r="O2" s="89"/>
      <c r="P2" s="87"/>
      <c r="Q2" s="88"/>
      <c r="R2" s="89"/>
      <c r="S2" s="87"/>
      <c r="T2" s="88"/>
      <c r="U2" s="89"/>
      <c r="V2" s="87"/>
      <c r="W2" s="78"/>
      <c r="X2" s="369" t="s">
        <v>4</v>
      </c>
      <c r="Y2" s="369"/>
      <c r="Z2" s="88"/>
      <c r="AA2" s="89"/>
      <c r="AB2" s="87"/>
      <c r="AC2" s="88"/>
      <c r="AD2" s="89"/>
      <c r="AE2" s="87"/>
      <c r="AF2" s="88"/>
      <c r="AG2" s="89"/>
      <c r="AH2" s="77"/>
      <c r="AI2" s="81"/>
      <c r="AL2" s="81"/>
      <c r="AO2" s="81"/>
      <c r="AS2" s="131"/>
    </row>
    <row r="3" spans="2:45" s="82" customFormat="1" ht="8.1" customHeight="1" x14ac:dyDescent="0.2">
      <c r="B3" s="369"/>
      <c r="C3" s="369"/>
      <c r="D3" s="77"/>
      <c r="E3" s="79"/>
      <c r="F3" s="80"/>
      <c r="G3" s="77"/>
      <c r="H3" s="79"/>
      <c r="I3" s="80"/>
      <c r="J3" s="77"/>
      <c r="K3" s="78"/>
      <c r="L3" s="369"/>
      <c r="M3" s="369"/>
      <c r="N3" s="79"/>
      <c r="O3" s="80"/>
      <c r="P3" s="77"/>
      <c r="Q3" s="79"/>
      <c r="R3" s="80"/>
      <c r="S3" s="77"/>
      <c r="T3" s="79"/>
      <c r="U3" s="80"/>
      <c r="V3" s="77"/>
      <c r="W3" s="78"/>
      <c r="X3" s="369"/>
      <c r="Y3" s="369"/>
      <c r="Z3" s="79"/>
      <c r="AA3" s="80"/>
      <c r="AB3" s="77"/>
      <c r="AC3" s="79"/>
      <c r="AD3" s="80"/>
      <c r="AE3" s="77"/>
      <c r="AF3" s="79"/>
      <c r="AG3" s="80"/>
      <c r="AH3" s="77"/>
      <c r="AI3" s="81"/>
      <c r="AL3" s="81"/>
      <c r="AO3" s="81"/>
    </row>
    <row r="4" spans="2:45" s="82" customFormat="1" ht="8.1" customHeight="1" x14ac:dyDescent="0.2">
      <c r="B4" s="286"/>
      <c r="C4" s="287"/>
      <c r="D4" s="77"/>
      <c r="E4" s="79"/>
      <c r="F4" s="80"/>
      <c r="G4" s="77"/>
      <c r="H4" s="79"/>
      <c r="I4" s="80"/>
      <c r="J4" s="77"/>
      <c r="K4" s="78"/>
      <c r="L4" s="287"/>
      <c r="M4" s="288"/>
      <c r="N4" s="79"/>
      <c r="O4" s="80"/>
      <c r="P4" s="77"/>
      <c r="Q4" s="79"/>
      <c r="R4" s="80"/>
      <c r="S4" s="77"/>
      <c r="T4" s="79"/>
      <c r="U4" s="80"/>
      <c r="V4" s="77"/>
      <c r="W4" s="78"/>
      <c r="X4" s="287"/>
      <c r="Y4" s="288"/>
      <c r="Z4" s="79"/>
      <c r="AA4" s="80"/>
      <c r="AB4" s="77"/>
      <c r="AC4" s="79"/>
      <c r="AD4" s="80"/>
      <c r="AE4" s="77"/>
      <c r="AF4" s="79"/>
      <c r="AG4" s="80"/>
      <c r="AH4" s="77"/>
      <c r="AI4" s="81"/>
      <c r="AL4" s="81"/>
      <c r="AO4" s="81"/>
    </row>
    <row r="5" spans="2:45" s="82" customFormat="1" ht="8.1" customHeight="1" x14ac:dyDescent="0.2">
      <c r="B5" s="286"/>
      <c r="C5" s="287"/>
      <c r="D5" s="77"/>
      <c r="E5" s="79"/>
      <c r="F5" s="80"/>
      <c r="G5" s="77"/>
      <c r="H5" s="79"/>
      <c r="I5" s="80"/>
      <c r="J5" s="77"/>
      <c r="K5" s="78"/>
      <c r="L5" s="287"/>
      <c r="M5" s="288"/>
      <c r="N5" s="79"/>
      <c r="O5" s="80"/>
      <c r="P5" s="77"/>
      <c r="Q5" s="79"/>
      <c r="R5" s="80"/>
      <c r="S5" s="77"/>
      <c r="T5" s="79"/>
      <c r="U5" s="80"/>
      <c r="V5" s="77"/>
      <c r="W5" s="78"/>
      <c r="X5" s="287"/>
      <c r="Y5" s="288"/>
      <c r="Z5" s="79"/>
      <c r="AA5" s="80"/>
      <c r="AB5" s="77"/>
      <c r="AC5" s="79"/>
      <c r="AD5" s="80"/>
      <c r="AE5" s="77"/>
      <c r="AF5" s="1">
        <f ca="1">INT(((AG7*$AG$8)+AG5)/10)</f>
        <v>1</v>
      </c>
      <c r="AG5" s="1">
        <f ca="1">INT((AH7*$AG$8)/10)</f>
        <v>0</v>
      </c>
      <c r="AH5" s="77"/>
      <c r="AI5" s="81"/>
      <c r="AL5" s="81"/>
      <c r="AO5" s="81"/>
    </row>
    <row r="6" spans="2:45" s="94" customFormat="1" ht="8.1" customHeight="1" x14ac:dyDescent="0.2">
      <c r="B6" s="371">
        <v>1</v>
      </c>
      <c r="C6" s="371"/>
      <c r="D6" s="3"/>
      <c r="E6" s="2"/>
      <c r="F6" s="1"/>
      <c r="G6" s="3"/>
      <c r="H6" s="1">
        <f ca="1">VALUE(IF(($J$8*I7)+I6&gt;9,LEFT(($J$8*I7)+I6,1),"0"))</f>
        <v>3</v>
      </c>
      <c r="I6" s="1">
        <f ca="1">VALUE(IF($J$8*J7&gt;9,LEFT($J$8*J7,1),"0"))</f>
        <v>2</v>
      </c>
      <c r="J6" s="3"/>
      <c r="L6" s="371">
        <v>1</v>
      </c>
      <c r="M6" s="371"/>
      <c r="N6" s="2"/>
      <c r="O6" s="1"/>
      <c r="P6" s="3"/>
      <c r="Q6" s="2"/>
      <c r="R6" s="1"/>
      <c r="S6" s="1">
        <f ca="1">INT(((T7*$V$8)+T6)/10)</f>
        <v>4</v>
      </c>
      <c r="T6" s="1">
        <f ca="1">INT(((U7*$V$8)+U6)/10)</f>
        <v>2</v>
      </c>
      <c r="U6" s="1">
        <f ca="1">INT((V7*$V$8)/10)</f>
        <v>4</v>
      </c>
      <c r="V6" s="3"/>
      <c r="X6" s="371">
        <v>1</v>
      </c>
      <c r="Y6" s="371"/>
      <c r="Z6" s="2"/>
      <c r="AA6" s="1"/>
      <c r="AB6" s="3"/>
      <c r="AC6" s="2"/>
      <c r="AD6" s="1"/>
      <c r="AE6" s="1"/>
      <c r="AF6" s="1">
        <f ca="1">INT(((AG7*$AH$8)+AG6)/10)</f>
        <v>3</v>
      </c>
      <c r="AG6" s="1">
        <f ca="1">INT((AH7*$AH$8)/10)</f>
        <v>0</v>
      </c>
      <c r="AH6" s="3"/>
      <c r="AI6" s="1"/>
      <c r="AL6" s="1"/>
      <c r="AO6" s="1"/>
    </row>
    <row r="7" spans="2:45" ht="18" customHeight="1" x14ac:dyDescent="0.3">
      <c r="B7" s="10"/>
      <c r="C7" s="11"/>
      <c r="D7" s="12"/>
      <c r="E7" s="13"/>
      <c r="F7" s="14"/>
      <c r="G7" s="12"/>
      <c r="H7" s="13" t="str">
        <f ca="1">MID($AJ$7,$AI$7-2,1)</f>
        <v>5</v>
      </c>
      <c r="I7" s="14" t="str">
        <f ca="1">MID($AJ$7,$AI$7-1,1)</f>
        <v>7</v>
      </c>
      <c r="J7" s="12" t="str">
        <f ca="1">MID($AJ$7,$AI$7,1)</f>
        <v>5</v>
      </c>
      <c r="L7" s="5"/>
      <c r="N7" s="10"/>
      <c r="O7" s="11"/>
      <c r="P7" s="12"/>
      <c r="Q7" s="13"/>
      <c r="R7" s="14"/>
      <c r="S7" s="12" t="str">
        <f ca="1">MID($AM$7,$AL$7-3,1)</f>
        <v>2</v>
      </c>
      <c r="T7" s="13" t="str">
        <f ca="1">MID($AM$7,$AL$7-2,1)</f>
        <v>9</v>
      </c>
      <c r="U7" s="14" t="str">
        <f ca="1">MID($AM$7,$AL$7-1,1)</f>
        <v>4</v>
      </c>
      <c r="V7" s="12" t="str">
        <f ca="1">MID($AM$7,$AL$7,1)</f>
        <v>9</v>
      </c>
      <c r="X7" s="5"/>
      <c r="Z7" s="10"/>
      <c r="AA7" s="11"/>
      <c r="AB7" s="12"/>
      <c r="AC7" s="13"/>
      <c r="AD7" s="14"/>
      <c r="AE7" s="12"/>
      <c r="AF7" s="13" t="str">
        <f ca="1">MID($AP$7,$AO$7-2,1)</f>
        <v>5</v>
      </c>
      <c r="AG7" s="14" t="str">
        <f ca="1">MID($AP$7,$AO$7-1,1)</f>
        <v>5</v>
      </c>
      <c r="AH7" s="12" t="str">
        <f ca="1">MID($AP$7,$AO$7,1)</f>
        <v>1</v>
      </c>
      <c r="AI7" s="70">
        <v>3</v>
      </c>
      <c r="AJ7" s="15">
        <f ca="1">RANDBETWEEN(10^(AI7-1),10^AI7)</f>
        <v>575</v>
      </c>
      <c r="AL7" s="70">
        <v>4</v>
      </c>
      <c r="AM7" s="15">
        <f ca="1">RANDBETWEEN(10^(AL7-1),10^AL7)</f>
        <v>2949</v>
      </c>
      <c r="AO7" s="70">
        <v>3</v>
      </c>
      <c r="AP7" s="15">
        <f ca="1">RANDBETWEEN(10^(AO7-1),10^AO7)</f>
        <v>551</v>
      </c>
    </row>
    <row r="8" spans="2:45" ht="18" customHeight="1" thickBot="1" x14ac:dyDescent="0.35">
      <c r="B8" s="16"/>
      <c r="C8" s="17"/>
      <c r="D8" s="18"/>
      <c r="E8" s="19"/>
      <c r="F8" s="69" t="s">
        <v>1</v>
      </c>
      <c r="G8" s="12"/>
      <c r="H8" s="13"/>
      <c r="I8" s="14"/>
      <c r="J8" s="101">
        <f ca="1">AJ8</f>
        <v>5</v>
      </c>
      <c r="L8" s="18"/>
      <c r="M8" s="21"/>
      <c r="N8" s="16"/>
      <c r="O8" s="17"/>
      <c r="P8" s="22"/>
      <c r="Q8" s="23"/>
      <c r="R8" s="20" t="str">
        <f>F8</f>
        <v>×</v>
      </c>
      <c r="S8" s="12"/>
      <c r="T8" s="13"/>
      <c r="U8" s="14"/>
      <c r="V8" s="101">
        <f ca="1">AM8</f>
        <v>5</v>
      </c>
      <c r="X8" s="18"/>
      <c r="Y8" s="21"/>
      <c r="Z8" s="16"/>
      <c r="AA8" s="17"/>
      <c r="AB8" s="22"/>
      <c r="AC8" s="20" t="str">
        <f>F8</f>
        <v>×</v>
      </c>
      <c r="AD8" s="14"/>
      <c r="AE8" s="12"/>
      <c r="AF8" s="13"/>
      <c r="AG8" s="14" t="str">
        <f ca="1">MID($AP$8,1,1)</f>
        <v>3</v>
      </c>
      <c r="AH8" s="12" t="str">
        <f ca="1">MID($AP$8,2,1)</f>
        <v>6</v>
      </c>
      <c r="AI8" s="70">
        <v>1</v>
      </c>
      <c r="AJ8" s="24">
        <f ca="1">IF(AI8&gt;1,RANDBETWEEN(10^(AI8-1),10^AI8),RANDBETWEEN(1,9))</f>
        <v>5</v>
      </c>
      <c r="AL8" s="70">
        <v>1</v>
      </c>
      <c r="AM8" s="24">
        <f ca="1">IF(AL8&gt;1,RANDBETWEEN(10^(AL8-1),10^AL8),RANDBETWEEN(1,9))</f>
        <v>5</v>
      </c>
      <c r="AO8" s="70">
        <v>2</v>
      </c>
      <c r="AP8" s="24">
        <f ca="1">IF(AO8&gt;1,RANDBETWEEN(10^(AO8-1),10^AO8),RANDBETWEEN(1,9))</f>
        <v>36</v>
      </c>
    </row>
    <row r="9" spans="2:45" s="75" customFormat="1" ht="8.1" customHeight="1" thickTop="1" x14ac:dyDescent="0.2">
      <c r="B9" s="84"/>
      <c r="C9" s="85"/>
      <c r="D9" s="86"/>
      <c r="E9" s="84"/>
      <c r="F9" s="73"/>
      <c r="G9" s="74"/>
      <c r="H9" s="72"/>
      <c r="I9" s="73"/>
      <c r="J9" s="74"/>
      <c r="L9" s="85"/>
      <c r="M9" s="86"/>
      <c r="N9" s="84"/>
      <c r="O9" s="85"/>
      <c r="P9" s="86"/>
      <c r="Q9" s="84"/>
      <c r="R9" s="73"/>
      <c r="S9" s="74"/>
      <c r="T9" s="72"/>
      <c r="U9" s="73"/>
      <c r="V9" s="74"/>
      <c r="X9" s="85"/>
      <c r="Y9" s="86"/>
      <c r="Z9" s="84"/>
      <c r="AA9" s="85"/>
      <c r="AB9" s="86"/>
      <c r="AC9" s="72"/>
      <c r="AD9" s="73">
        <f ca="1">INT((AE10+AE11+AE9)/10)</f>
        <v>0</v>
      </c>
      <c r="AE9" s="74">
        <f ca="1">INT((AF10+AF11+AF9)/10)</f>
        <v>0</v>
      </c>
      <c r="AF9" s="72">
        <f ca="1">INT((AG10+AG11+AG9)/10)</f>
        <v>0</v>
      </c>
      <c r="AG9" s="73">
        <f ca="1">INT((AH10+AH11+AH9)/10)</f>
        <v>0</v>
      </c>
      <c r="AH9" s="74"/>
      <c r="AI9" s="76">
        <f>SUM(AI7,AI8)</f>
        <v>4</v>
      </c>
      <c r="AL9" s="76">
        <f>SUM(AL7,AL8)</f>
        <v>5</v>
      </c>
      <c r="AO9" s="76">
        <f>SUM(AO7,AO8)</f>
        <v>5</v>
      </c>
    </row>
    <row r="10" spans="2:45" s="36" customFormat="1" ht="18" customHeight="1" x14ac:dyDescent="0.3">
      <c r="B10" s="23"/>
      <c r="C10" s="29"/>
      <c r="D10" s="22"/>
      <c r="E10" s="23"/>
      <c r="F10" s="29"/>
      <c r="G10" s="30">
        <f ca="1">INT($AJ$10/1000)</f>
        <v>2</v>
      </c>
      <c r="H10" s="31">
        <f ca="1">INT(($AJ$10-($G$10*1000))/100)</f>
        <v>8</v>
      </c>
      <c r="I10" s="11">
        <f ca="1">INT(($AJ$10-(($G$10*1000)+($H$10*100)))/10)</f>
        <v>7</v>
      </c>
      <c r="J10" s="8">
        <f ca="1">INT(($AJ$10-(($G$10*1000)+($H$10*100)+(I10*10))))</f>
        <v>5</v>
      </c>
      <c r="K10" s="32"/>
      <c r="L10" s="33"/>
      <c r="M10" s="34"/>
      <c r="N10" s="23"/>
      <c r="O10" s="29"/>
      <c r="P10" s="22"/>
      <c r="Q10" s="23"/>
      <c r="R10" s="35">
        <f ca="1">INT($AM$10/10000)</f>
        <v>1</v>
      </c>
      <c r="S10" s="8">
        <f ca="1">INT(($AM$10-($R$10*10000))/1000)</f>
        <v>4</v>
      </c>
      <c r="T10" s="10">
        <f ca="1">INT(($AM$10-(($R$10*10000)+($S$10*1000)))/100)</f>
        <v>7</v>
      </c>
      <c r="U10" s="11">
        <f ca="1">INT(($AM$10-(($R$10*10000)+($S$10*1000)+($T$10*100)))/10)</f>
        <v>4</v>
      </c>
      <c r="V10" s="8">
        <f ca="1">INT(($AM$10-(($R$10*10000)+($S$10*1000)+($T$10*100)+(U10*10))))</f>
        <v>5</v>
      </c>
      <c r="W10" s="32"/>
      <c r="X10" s="33"/>
      <c r="Y10" s="34"/>
      <c r="Z10" s="23"/>
      <c r="AA10" s="29"/>
      <c r="AB10" s="22"/>
      <c r="AC10" s="23"/>
      <c r="AD10" s="29"/>
      <c r="AE10" s="27">
        <f ca="1">INT(AP10/10^((AO9)-2))</f>
        <v>3</v>
      </c>
      <c r="AF10" s="23">
        <f ca="1">INT((AP10-((AE10*10^((AO9)-2))))/10^((AO9)-3))</f>
        <v>3</v>
      </c>
      <c r="AG10" s="29">
        <f ca="1">INT((AP10-((AE10*10^((AO9)-2)+AF10*10^((AO9)-3))))/10^((AO9)-4))</f>
        <v>0</v>
      </c>
      <c r="AH10" s="12">
        <f ca="1">INT((AP10-((AE10*10^((AO9)-2)+AF10*10^((AO9)-3)+AG10*10^((AO9)-4))))/10^((AO9)-5))</f>
        <v>6</v>
      </c>
      <c r="AI10" s="71"/>
      <c r="AJ10" s="37">
        <f ca="1">AJ7*AJ8</f>
        <v>2875</v>
      </c>
      <c r="AK10" s="37">
        <f ca="1">VALUE(CONCATENATE(G10,H10,I10,J10))</f>
        <v>2875</v>
      </c>
      <c r="AL10" s="71"/>
      <c r="AM10" s="37">
        <f ca="1">AM7*AM8</f>
        <v>14745</v>
      </c>
      <c r="AN10" s="37">
        <f ca="1">VALUE(CONCATENATE(R10,S10,T10,U10,V10))</f>
        <v>14745</v>
      </c>
      <c r="AO10" s="71"/>
      <c r="AP10" s="37">
        <f ca="1">AP7*VALUE(RIGHT(AP8,1))</f>
        <v>3306</v>
      </c>
      <c r="AQ10" s="37">
        <f ca="1">VALUE(CONCATENATE(AB10,AC10,AD10,AE10,AF10,AG10,AH10))</f>
        <v>3306</v>
      </c>
    </row>
    <row r="11" spans="2:45" s="36" customFormat="1" ht="18" customHeight="1" thickBot="1" x14ac:dyDescent="0.35">
      <c r="B11" s="13"/>
      <c r="C11" s="14"/>
      <c r="D11" s="12"/>
      <c r="E11" s="13"/>
      <c r="F11" s="38"/>
      <c r="G11" s="39"/>
      <c r="H11" s="40"/>
      <c r="I11" s="38"/>
      <c r="J11" s="12"/>
      <c r="K11" s="32"/>
      <c r="L11" s="38"/>
      <c r="M11" s="39"/>
      <c r="N11" s="13"/>
      <c r="O11" s="14"/>
      <c r="P11" s="12"/>
      <c r="Q11" s="13"/>
      <c r="R11" s="14"/>
      <c r="S11" s="12"/>
      <c r="T11" s="13"/>
      <c r="U11" s="14"/>
      <c r="V11" s="12"/>
      <c r="W11" s="32"/>
      <c r="X11" s="29"/>
      <c r="Y11" s="22"/>
      <c r="Z11" s="23"/>
      <c r="AA11" s="29"/>
      <c r="AB11" s="22"/>
      <c r="AC11" s="68" t="s">
        <v>0</v>
      </c>
      <c r="AD11" s="28">
        <f ca="1">INT(AP11/10^((AO9)-1))</f>
        <v>1</v>
      </c>
      <c r="AE11" s="22">
        <f ca="1">INT((AP11-((AD11*10^((AO9)-1))))/10^((AO9)-2))</f>
        <v>6</v>
      </c>
      <c r="AF11" s="23">
        <f ca="1">INT((AP11-((AD11*10^((AO9)-1)+AE11*10^((AO9)-2))))/10^((AO9)-3))</f>
        <v>5</v>
      </c>
      <c r="AG11" s="14">
        <f ca="1">INT((AP11-((AD11*10^((AO9)-1)+AE11*10^((AO9)-2)+AF11*10^((AO9)-3))))/10^((AO9)-4))</f>
        <v>3</v>
      </c>
      <c r="AH11" s="12">
        <v>0</v>
      </c>
      <c r="AI11" s="71"/>
      <c r="AJ11" s="32"/>
      <c r="AL11" s="71"/>
      <c r="AO11" s="71"/>
      <c r="AP11" s="41">
        <f ca="1">10*AP7*VALUE(LEFT(AP8,1))</f>
        <v>16530</v>
      </c>
      <c r="AQ11" s="37">
        <f ca="1">VALUE(CONCATENATE(AD11,AE11,AF11,AG11,AH11))</f>
        <v>16530</v>
      </c>
    </row>
    <row r="12" spans="2:45" ht="18" customHeight="1" thickTop="1" x14ac:dyDescent="0.3">
      <c r="B12" s="10"/>
      <c r="C12" s="11"/>
      <c r="D12" s="8"/>
      <c r="E12" s="10"/>
      <c r="F12" s="11"/>
      <c r="G12" s="8"/>
      <c r="H12" s="10"/>
      <c r="I12" s="11"/>
      <c r="J12" s="8"/>
      <c r="L12" s="5"/>
      <c r="M12" s="8"/>
      <c r="N12" s="10"/>
      <c r="O12" s="11"/>
      <c r="P12" s="8"/>
      <c r="Q12" s="10"/>
      <c r="R12" s="11"/>
      <c r="S12" s="8"/>
      <c r="T12" s="10"/>
      <c r="U12" s="11"/>
      <c r="V12" s="8"/>
      <c r="X12" s="17"/>
      <c r="Y12" s="42"/>
      <c r="Z12" s="43"/>
      <c r="AA12" s="17"/>
      <c r="AB12" s="42"/>
      <c r="AC12" s="44"/>
      <c r="AD12" s="45">
        <f ca="1">VALUE(RIGHT((AD9+AD10+AD11),1))</f>
        <v>1</v>
      </c>
      <c r="AE12" s="46" t="str">
        <f ca="1">RIGHT((AE9+AE10+AE11),1)</f>
        <v>9</v>
      </c>
      <c r="AF12" s="44" t="str">
        <f ca="1">RIGHT((AF9+AF10+AF11),1)</f>
        <v>8</v>
      </c>
      <c r="AG12" s="47" t="str">
        <f ca="1">RIGHT((AG9+AG10+AG11),1)</f>
        <v>3</v>
      </c>
      <c r="AH12" s="46" t="str">
        <f ca="1">RIGHT((AH9+AH10+AH11),1)</f>
        <v>6</v>
      </c>
      <c r="AP12" s="15">
        <f ca="1">SUM(AP10,AP11)</f>
        <v>19836</v>
      </c>
      <c r="AQ12" s="37">
        <f ca="1">VALUE(CONCATENATE(AD12,AE12,AF12,AG12,AH12))</f>
        <v>19836</v>
      </c>
    </row>
    <row r="13" spans="2:45" ht="18" customHeight="1" x14ac:dyDescent="0.3">
      <c r="B13" s="43"/>
      <c r="C13" s="17"/>
      <c r="D13" s="42"/>
      <c r="E13" s="43"/>
      <c r="F13" s="17"/>
      <c r="G13" s="42"/>
      <c r="H13" s="43"/>
      <c r="I13" s="17"/>
      <c r="J13" s="42"/>
      <c r="K13" s="48"/>
      <c r="L13" s="17"/>
      <c r="M13" s="42"/>
      <c r="N13" s="43"/>
      <c r="O13" s="17"/>
      <c r="P13" s="42"/>
      <c r="Q13" s="43"/>
      <c r="R13" s="17"/>
      <c r="S13" s="42"/>
      <c r="T13" s="43"/>
      <c r="U13" s="17"/>
      <c r="V13" s="42"/>
      <c r="W13" s="48"/>
      <c r="X13" s="17"/>
      <c r="Y13" s="42"/>
      <c r="Z13" s="43"/>
      <c r="AA13" s="17"/>
      <c r="AB13" s="42"/>
      <c r="AC13" s="43"/>
      <c r="AD13" s="17"/>
      <c r="AE13" s="42"/>
      <c r="AF13" s="43"/>
      <c r="AG13" s="17"/>
      <c r="AH13" s="42"/>
    </row>
    <row r="14" spans="2:45" s="82" customFormat="1" ht="18" customHeight="1" x14ac:dyDescent="0.2">
      <c r="B14" s="90"/>
      <c r="C14" s="91"/>
      <c r="D14" s="92"/>
      <c r="E14" s="90"/>
      <c r="F14" s="91"/>
      <c r="G14" s="92"/>
      <c r="H14" s="90"/>
      <c r="I14" s="91"/>
      <c r="J14" s="92"/>
      <c r="K14" s="93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  <c r="W14" s="93"/>
      <c r="X14" s="91"/>
      <c r="Y14" s="92"/>
      <c r="Z14" s="90"/>
      <c r="AA14" s="91"/>
      <c r="AB14" s="92"/>
      <c r="AC14" s="90"/>
      <c r="AD14" s="91"/>
      <c r="AE14" s="92"/>
      <c r="AF14" s="90"/>
      <c r="AG14" s="91"/>
      <c r="AH14" s="92"/>
      <c r="AI14" s="81"/>
      <c r="AL14" s="81"/>
      <c r="AO14" s="81"/>
    </row>
    <row r="15" spans="2:45" s="82" customFormat="1" ht="8.1" customHeight="1" x14ac:dyDescent="0.2">
      <c r="B15" s="369" t="s">
        <v>5</v>
      </c>
      <c r="C15" s="369"/>
      <c r="D15" s="87"/>
      <c r="E15" s="88"/>
      <c r="F15" s="89"/>
      <c r="G15" s="87"/>
      <c r="H15" s="88"/>
      <c r="I15" s="89"/>
      <c r="J15" s="87"/>
      <c r="K15" s="78"/>
      <c r="L15" s="369" t="s">
        <v>6</v>
      </c>
      <c r="M15" s="369"/>
      <c r="N15" s="88"/>
      <c r="O15" s="89"/>
      <c r="P15" s="87"/>
      <c r="Q15" s="88"/>
      <c r="R15" s="89"/>
      <c r="S15" s="87"/>
      <c r="T15" s="88"/>
      <c r="U15" s="89"/>
      <c r="V15" s="87"/>
      <c r="W15" s="78"/>
      <c r="X15" s="369" t="s">
        <v>7</v>
      </c>
      <c r="Y15" s="369"/>
      <c r="Z15" s="88"/>
      <c r="AA15" s="89"/>
      <c r="AB15" s="87"/>
      <c r="AC15" s="88"/>
      <c r="AD15" s="89"/>
      <c r="AE15" s="87"/>
      <c r="AF15" s="88"/>
      <c r="AG15" s="89"/>
      <c r="AH15" s="77"/>
      <c r="AI15" s="81"/>
      <c r="AL15" s="81"/>
      <c r="AO15" s="81"/>
    </row>
    <row r="16" spans="2:45" s="82" customFormat="1" ht="8.1" customHeight="1" x14ac:dyDescent="0.2">
      <c r="B16" s="369"/>
      <c r="C16" s="369"/>
      <c r="D16" s="77"/>
      <c r="E16" s="1">
        <f ca="1">INT(((F20*G21)+F16)/10)</f>
        <v>0</v>
      </c>
      <c r="F16" s="1">
        <f ca="1">INT(((G20*G21)+G16)/10)</f>
        <v>0</v>
      </c>
      <c r="G16" s="1">
        <f ca="1">INT(((H20*G21)+H16)/10)</f>
        <v>0</v>
      </c>
      <c r="H16" s="1">
        <f ca="1">INT(((I20*G21)+I16)/10)</f>
        <v>0</v>
      </c>
      <c r="I16" s="1">
        <f ca="1">INT((J20*G21)/10)</f>
        <v>0</v>
      </c>
      <c r="J16" s="77"/>
      <c r="K16" s="78"/>
      <c r="L16" s="369"/>
      <c r="M16" s="369"/>
      <c r="N16" s="79"/>
      <c r="O16" s="80"/>
      <c r="P16" s="77"/>
      <c r="Q16" s="1">
        <f ca="1">INT(((R20*S21)+R16)/10)</f>
        <v>0</v>
      </c>
      <c r="R16" s="1">
        <f ca="1">INT(((S20*S21)+S16)/10)</f>
        <v>0</v>
      </c>
      <c r="S16" s="1">
        <f ca="1">INT(((T20*S21)+T16)/10)</f>
        <v>0</v>
      </c>
      <c r="T16" s="1">
        <f ca="1">INT(((U20*S21)+U16)/10)</f>
        <v>0</v>
      </c>
      <c r="U16" s="1">
        <f ca="1">INT((V20*S21)/10)</f>
        <v>0</v>
      </c>
      <c r="V16" s="77"/>
      <c r="W16" s="78"/>
      <c r="X16" s="369"/>
      <c r="Y16" s="369"/>
      <c r="Z16" s="79"/>
      <c r="AA16" s="80"/>
      <c r="AB16" s="77"/>
      <c r="AC16" s="1">
        <f ca="1">INT(((AD20*AE21)+AD16)/10)</f>
        <v>0</v>
      </c>
      <c r="AD16" s="1">
        <f ca="1">INT(((AE20*AE21)+AE16)/10)</f>
        <v>0</v>
      </c>
      <c r="AE16" s="1">
        <f ca="1">INT(((AF20*AE21)+AF16)/10)</f>
        <v>0</v>
      </c>
      <c r="AF16" s="1">
        <f ca="1">INT(((AG20*AE21)+AG16)/10)</f>
        <v>0</v>
      </c>
      <c r="AG16" s="1">
        <f ca="1">INT((AH20*AE21)/10)</f>
        <v>0</v>
      </c>
      <c r="AH16" s="77"/>
      <c r="AI16" s="81"/>
      <c r="AL16" s="81"/>
      <c r="AO16" s="81"/>
    </row>
    <row r="17" spans="2:43" s="82" customFormat="1" ht="8.1" customHeight="1" x14ac:dyDescent="0.2">
      <c r="B17" s="286"/>
      <c r="C17" s="287"/>
      <c r="D17" s="77"/>
      <c r="E17" s="1">
        <f>INT(((F20*H21)+F17)/10)</f>
        <v>0</v>
      </c>
      <c r="F17" s="1"/>
      <c r="G17" s="1">
        <f ca="1">INT(((H20*H21)+H17)/10)</f>
        <v>0</v>
      </c>
      <c r="H17" s="1">
        <f ca="1">INT(((I20*H21)+I17)/10)</f>
        <v>0</v>
      </c>
      <c r="I17" s="1">
        <f ca="1">INT((J20*H21)/10)</f>
        <v>0</v>
      </c>
      <c r="J17" s="77"/>
      <c r="K17" s="78"/>
      <c r="L17" s="287"/>
      <c r="M17" s="288"/>
      <c r="N17" s="79"/>
      <c r="O17" s="80"/>
      <c r="P17" s="77"/>
      <c r="Q17" s="1">
        <f ca="1">INT(((R20*T21)+R17)/10)</f>
        <v>0</v>
      </c>
      <c r="R17" s="1">
        <f ca="1">INT(((S20*T21)+S17)/10)</f>
        <v>0</v>
      </c>
      <c r="S17" s="1">
        <f ca="1">INT(((T20*T21)+T17)/10)</f>
        <v>0</v>
      </c>
      <c r="T17" s="1">
        <f ca="1">INT(((U20*T21)+U17)/10)</f>
        <v>0</v>
      </c>
      <c r="U17" s="1">
        <f ca="1">INT((V20*T21)/10)</f>
        <v>0</v>
      </c>
      <c r="V17" s="77"/>
      <c r="W17" s="78"/>
      <c r="X17" s="287"/>
      <c r="Y17" s="288"/>
      <c r="Z17" s="79"/>
      <c r="AA17" s="80"/>
      <c r="AB17" s="77"/>
      <c r="AC17" s="1">
        <f ca="1">INT(((AD20*AF21)+AD17)/10)</f>
        <v>0</v>
      </c>
      <c r="AD17" s="1">
        <f ca="1">INT(((AE20*AF21)+AE17)/10)</f>
        <v>0</v>
      </c>
      <c r="AE17" s="1">
        <f ca="1">INT(((AF20*AF21)+AF17)/10)</f>
        <v>0</v>
      </c>
      <c r="AF17" s="1">
        <f ca="1">INT(((AG20*AF21)+AG17)/10)</f>
        <v>0</v>
      </c>
      <c r="AG17" s="1">
        <f ca="1">INT((AH20*AF21)/10)</f>
        <v>0</v>
      </c>
      <c r="AH17" s="77"/>
      <c r="AI17" s="81"/>
      <c r="AL17" s="81"/>
      <c r="AO17" s="81"/>
    </row>
    <row r="18" spans="2:43" s="82" customFormat="1" ht="8.1" customHeight="1" x14ac:dyDescent="0.2">
      <c r="B18" s="286"/>
      <c r="C18" s="287"/>
      <c r="D18" s="77"/>
      <c r="E18" s="1">
        <f ca="1">INT(((F20*I21)+F18)/10)</f>
        <v>0</v>
      </c>
      <c r="F18" s="1"/>
      <c r="G18" s="1">
        <f ca="1">INT(((H20*I21)+H18)/10)</f>
        <v>1</v>
      </c>
      <c r="H18" s="1">
        <f ca="1">INT(((I20*I21)+I18)/10)</f>
        <v>3</v>
      </c>
      <c r="I18" s="1">
        <f ca="1">INT((J20*I21)/10)</f>
        <v>2</v>
      </c>
      <c r="J18" s="77"/>
      <c r="K18" s="78"/>
      <c r="L18" s="287"/>
      <c r="M18" s="288"/>
      <c r="N18" s="79"/>
      <c r="O18" s="80"/>
      <c r="P18" s="77"/>
      <c r="Q18" s="1"/>
      <c r="R18" s="1">
        <f ca="1">INT(((S20*U21)+S18)/10)</f>
        <v>0</v>
      </c>
      <c r="S18" s="1">
        <f ca="1">INT(((T20*U21)+T18)/10)</f>
        <v>3</v>
      </c>
      <c r="T18" s="1">
        <f ca="1">INT(((U20*U21)+U18)/10)</f>
        <v>0</v>
      </c>
      <c r="U18" s="1">
        <f ca="1">INT((V20*U21)/10)</f>
        <v>3</v>
      </c>
      <c r="V18" s="77"/>
      <c r="W18" s="78"/>
      <c r="X18" s="287"/>
      <c r="Y18" s="288"/>
      <c r="Z18" s="79"/>
      <c r="AA18" s="80"/>
      <c r="AB18" s="77"/>
      <c r="AC18" s="1">
        <f ca="1">INT(((AD20*AG21)+AD18)/10)</f>
        <v>0</v>
      </c>
      <c r="AD18" s="1">
        <f ca="1">INT(((AE20*AG21)+AE18)/10)</f>
        <v>0</v>
      </c>
      <c r="AE18" s="1">
        <f ca="1">INT(((AF20*AG21)+AF18)/10)</f>
        <v>1</v>
      </c>
      <c r="AF18" s="1">
        <f ca="1">INT(((AG20*AG21)+AG18)/10)</f>
        <v>0</v>
      </c>
      <c r="AG18" s="1">
        <f ca="1">INT((AH20*AG21)/10)</f>
        <v>0</v>
      </c>
      <c r="AH18" s="77"/>
      <c r="AI18" s="81"/>
      <c r="AL18" s="81"/>
      <c r="AO18" s="81"/>
    </row>
    <row r="19" spans="2:43" s="82" customFormat="1" ht="8.1" customHeight="1" x14ac:dyDescent="0.2">
      <c r="B19" s="371">
        <v>1</v>
      </c>
      <c r="C19" s="371"/>
      <c r="D19" s="77"/>
      <c r="E19" s="1">
        <f ca="1">INT(((F20*J21)+F19)/10)</f>
        <v>0</v>
      </c>
      <c r="F19" s="1"/>
      <c r="G19" s="1">
        <f ca="1">INT(((H20*J21)+H19)/10)</f>
        <v>1</v>
      </c>
      <c r="H19" s="1">
        <f ca="1">INT(((I20*J21)+I19)/10)</f>
        <v>2</v>
      </c>
      <c r="I19" s="1">
        <f ca="1">INT((J20*J21)/10)</f>
        <v>2</v>
      </c>
      <c r="J19" s="3"/>
      <c r="K19" s="78"/>
      <c r="L19" s="371">
        <v>1</v>
      </c>
      <c r="M19" s="371"/>
      <c r="N19" s="79"/>
      <c r="O19" s="80"/>
      <c r="P19" s="77"/>
      <c r="Q19" s="1"/>
      <c r="R19" s="1">
        <f ca="1">INT(((S20*V21)+S19)/10)</f>
        <v>0</v>
      </c>
      <c r="S19" s="1">
        <f ca="1">INT(((T20*V21)+T19)/10)</f>
        <v>8</v>
      </c>
      <c r="T19" s="1">
        <f ca="1">INT(((U20*V21)+U19)/10)</f>
        <v>1</v>
      </c>
      <c r="U19" s="1">
        <f ca="1">INT((V20*V21)/10)</f>
        <v>8</v>
      </c>
      <c r="V19" s="3"/>
      <c r="W19" s="78"/>
      <c r="X19" s="371">
        <v>1</v>
      </c>
      <c r="Y19" s="371"/>
      <c r="Z19" s="79"/>
      <c r="AA19" s="80"/>
      <c r="AB19" s="77"/>
      <c r="AC19" s="1">
        <f ca="1">INT(((AD20*AH21)+AD19)/10)</f>
        <v>0</v>
      </c>
      <c r="AD19" s="1">
        <f ca="1">INT(((AE20*AH21)+AE19)/10)</f>
        <v>0</v>
      </c>
      <c r="AE19" s="1">
        <f ca="1">INT(((AF20*AH21)+AF19)/10)</f>
        <v>1</v>
      </c>
      <c r="AF19" s="1">
        <f ca="1">INT(((AG20*AH21)+AG19)/10)</f>
        <v>0</v>
      </c>
      <c r="AG19" s="1">
        <f ca="1">INT((AH20*AH21)/10)</f>
        <v>0</v>
      </c>
      <c r="AH19" s="3"/>
      <c r="AI19" s="81"/>
      <c r="AL19" s="81"/>
      <c r="AO19" s="81"/>
    </row>
    <row r="20" spans="2:43" ht="18" customHeight="1" x14ac:dyDescent="0.3">
      <c r="B20" s="10"/>
      <c r="C20" s="11"/>
      <c r="D20" s="12"/>
      <c r="E20" s="13"/>
      <c r="F20" s="14"/>
      <c r="G20" s="12" t="str">
        <f ca="1">MID($AJ$20,$AI$20-3,1)</f>
        <v>5</v>
      </c>
      <c r="H20" s="13" t="str">
        <f ca="1">MID($AJ$20,$AI$20-2,1)</f>
        <v>3</v>
      </c>
      <c r="I20" s="14" t="str">
        <f ca="1">MID($AJ$20,$AI$20-1,1)</f>
        <v>9</v>
      </c>
      <c r="J20" s="12" t="str">
        <f ca="1">MID($AJ$20,$AI$20,1)</f>
        <v>7</v>
      </c>
      <c r="L20" s="5"/>
      <c r="N20" s="10"/>
      <c r="O20" s="11"/>
      <c r="P20" s="12"/>
      <c r="Q20" s="13"/>
      <c r="R20" s="14" t="str">
        <f ca="1">MID($AM$20,$AL$20-4,1)</f>
        <v>5</v>
      </c>
      <c r="S20" s="12" t="str">
        <f ca="1">MID($AM$20,$AL$20-3,1)</f>
        <v>0</v>
      </c>
      <c r="T20" s="13" t="str">
        <f ca="1">MID($AM$20,$AL$20-2,1)</f>
        <v>9</v>
      </c>
      <c r="U20" s="14" t="str">
        <f ca="1">MID($AM$20,$AL$20-1,1)</f>
        <v>1</v>
      </c>
      <c r="V20" s="12" t="str">
        <f ca="1">MID($AM$20,$AL$20,1)</f>
        <v>9</v>
      </c>
      <c r="X20" s="5"/>
      <c r="Z20" s="10"/>
      <c r="AA20" s="11"/>
      <c r="AB20" s="12"/>
      <c r="AC20" s="13" t="str">
        <f ca="1">MID($AP$20,$AO$20-5,1)</f>
        <v>2</v>
      </c>
      <c r="AD20" s="14" t="str">
        <f ca="1">MID($AP$20,$AO$20-4,1)</f>
        <v>2</v>
      </c>
      <c r="AE20" s="12" t="str">
        <f ca="1">MID($AP$20,$AO$20-3,1)</f>
        <v>4</v>
      </c>
      <c r="AF20" s="13" t="str">
        <f ca="1">MID($AP$20,$AO$20-2,1)</f>
        <v>7</v>
      </c>
      <c r="AG20" s="14" t="str">
        <f ca="1">MID($AP$20,$AO$20-1,1)</f>
        <v>2</v>
      </c>
      <c r="AH20" s="12" t="str">
        <f ca="1">MID($AP$20,$AO$20,1)</f>
        <v>0</v>
      </c>
      <c r="AI20" s="70">
        <v>4</v>
      </c>
      <c r="AJ20" s="15">
        <f ca="1">RANDBETWEEN(10^(AI20-1),10^AI20)</f>
        <v>5397</v>
      </c>
      <c r="AL20" s="70">
        <v>5</v>
      </c>
      <c r="AM20" s="15">
        <f ca="1">RANDBETWEEN(10^(AL20-1),10^AL20)</f>
        <v>50919</v>
      </c>
      <c r="AO20" s="70">
        <v>6</v>
      </c>
      <c r="AP20" s="15">
        <f ca="1">RANDBETWEEN(10^(AO20-1),10^AO20)</f>
        <v>224720</v>
      </c>
    </row>
    <row r="21" spans="2:43" ht="18" customHeight="1" thickBot="1" x14ac:dyDescent="0.35">
      <c r="B21" s="16"/>
      <c r="C21" s="17"/>
      <c r="D21" s="20" t="str">
        <f>F8</f>
        <v>×</v>
      </c>
      <c r="E21" s="13"/>
      <c r="F21" s="14"/>
      <c r="G21" s="12"/>
      <c r="H21" s="13"/>
      <c r="I21" s="14" t="str">
        <f ca="1">MID($AJ$21,1,1)</f>
        <v>4</v>
      </c>
      <c r="J21" s="12" t="str">
        <f ca="1">MID($AJ$21,2,1)</f>
        <v>3</v>
      </c>
      <c r="L21" s="18"/>
      <c r="M21" s="21"/>
      <c r="N21" s="16"/>
      <c r="O21" s="20" t="str">
        <f>F8</f>
        <v>×</v>
      </c>
      <c r="P21" s="12"/>
      <c r="Q21" s="13"/>
      <c r="R21" s="14"/>
      <c r="S21" s="12"/>
      <c r="T21" s="13"/>
      <c r="U21" s="14" t="str">
        <f ca="1">MID($AM$21,1,1)</f>
        <v>4</v>
      </c>
      <c r="V21" s="12" t="str">
        <f ca="1">MID($AM$21,2,1)</f>
        <v>9</v>
      </c>
      <c r="X21" s="18"/>
      <c r="Y21" s="21"/>
      <c r="Z21" s="20" t="str">
        <f>F8</f>
        <v>×</v>
      </c>
      <c r="AA21" s="11"/>
      <c r="AB21" s="12"/>
      <c r="AC21" s="13"/>
      <c r="AD21" s="14"/>
      <c r="AE21" s="12"/>
      <c r="AF21" s="13"/>
      <c r="AG21" s="14" t="str">
        <f ca="1">MID($AP$21,1,1)</f>
        <v>2</v>
      </c>
      <c r="AH21" s="12" t="str">
        <f ca="1">MID($AP$21,2,1)</f>
        <v>2</v>
      </c>
      <c r="AI21" s="70">
        <v>2</v>
      </c>
      <c r="AJ21" s="24">
        <f ca="1">IF(AI21&gt;1,RANDBETWEEN(10^(AI21-1),10^AI21),RANDBETWEEN(1,9))</f>
        <v>43</v>
      </c>
      <c r="AL21" s="70">
        <v>2</v>
      </c>
      <c r="AM21" s="24">
        <f ca="1">IF(AL21&gt;1,RANDBETWEEN(10^(AL21-1),10^AL21),RANDBETWEEN(1,9))</f>
        <v>49</v>
      </c>
      <c r="AO21" s="70">
        <v>2</v>
      </c>
      <c r="AP21" s="24">
        <f ca="1">IF(AO21&gt;1,RANDBETWEEN(10^(AO21-1),10^AO21),RANDBETWEEN(1,9))</f>
        <v>22</v>
      </c>
    </row>
    <row r="22" spans="2:43" s="75" customFormat="1" ht="8.1" customHeight="1" thickTop="1" x14ac:dyDescent="0.2">
      <c r="B22" s="84"/>
      <c r="C22" s="85"/>
      <c r="D22" s="74"/>
      <c r="E22" s="72">
        <f ca="1">INT((F23+F24+F22)/10)</f>
        <v>0</v>
      </c>
      <c r="F22" s="73">
        <f ca="1">INT((G23+G24+G22)/10)</f>
        <v>1</v>
      </c>
      <c r="G22" s="74">
        <f ca="1">INT((H23+H24+H22)/10)</f>
        <v>1</v>
      </c>
      <c r="H22" s="73">
        <f ca="1">INT((I23+I24+I22)/10)</f>
        <v>1</v>
      </c>
      <c r="I22" s="73">
        <f ca="1">INT((J23+J24+J22)/10)</f>
        <v>0</v>
      </c>
      <c r="J22" s="74"/>
      <c r="L22" s="85"/>
      <c r="M22" s="86"/>
      <c r="N22" s="84"/>
      <c r="O22" s="73"/>
      <c r="P22" s="74">
        <f t="shared" ref="P22:U22" ca="1" si="0">INT((Q23+Q24+Q22)/10)</f>
        <v>0</v>
      </c>
      <c r="Q22" s="72">
        <f t="shared" ca="1" si="0"/>
        <v>0</v>
      </c>
      <c r="R22" s="73">
        <f t="shared" ca="1" si="0"/>
        <v>1</v>
      </c>
      <c r="S22" s="74">
        <f t="shared" ca="1" si="0"/>
        <v>1</v>
      </c>
      <c r="T22" s="72">
        <f t="shared" ca="1" si="0"/>
        <v>1</v>
      </c>
      <c r="U22" s="73">
        <f t="shared" ca="1" si="0"/>
        <v>0</v>
      </c>
      <c r="V22" s="74"/>
      <c r="X22" s="85"/>
      <c r="Y22" s="86"/>
      <c r="Z22" s="72"/>
      <c r="AA22" s="73">
        <f t="shared" ref="AA22:AG22" ca="1" si="1">INT((AB23+AB24+AB22)/10)</f>
        <v>0</v>
      </c>
      <c r="AB22" s="74">
        <f t="shared" ca="1" si="1"/>
        <v>0</v>
      </c>
      <c r="AC22" s="72">
        <f t="shared" ca="1" si="1"/>
        <v>1</v>
      </c>
      <c r="AD22" s="73">
        <f t="shared" ca="1" si="1"/>
        <v>1</v>
      </c>
      <c r="AE22" s="74">
        <f t="shared" ca="1" si="1"/>
        <v>0</v>
      </c>
      <c r="AF22" s="72">
        <f t="shared" ca="1" si="1"/>
        <v>0</v>
      </c>
      <c r="AG22" s="73">
        <f t="shared" ca="1" si="1"/>
        <v>0</v>
      </c>
      <c r="AH22" s="74"/>
      <c r="AI22" s="76">
        <f>SUM(AI20,AI21)</f>
        <v>6</v>
      </c>
      <c r="AL22" s="76">
        <f>SUM(AL20,AL21)</f>
        <v>7</v>
      </c>
      <c r="AO22" s="76">
        <f>SUM(AO20,AO21)</f>
        <v>8</v>
      </c>
    </row>
    <row r="23" spans="2:43" s="36" customFormat="1" ht="18" customHeight="1" x14ac:dyDescent="0.3">
      <c r="B23" s="23"/>
      <c r="C23" s="29"/>
      <c r="D23" s="22"/>
      <c r="E23" s="23"/>
      <c r="F23" s="26">
        <f ca="1">INT(AJ23/10^((AI22)-2))</f>
        <v>1</v>
      </c>
      <c r="G23" s="22">
        <f ca="1">INT((AJ23-((F23*10^((AI22)-2))))/10^((AI22)-3))</f>
        <v>6</v>
      </c>
      <c r="H23" s="23">
        <f ca="1">INT((AJ23-((F23*10^((AI22)-2)+G23*10^((AI22)-3))))/10^((AI22)-4))</f>
        <v>1</v>
      </c>
      <c r="I23" s="29">
        <f ca="1">INT((AJ23-((F23*10^((AI22)-2)+G23*10^((AI22)-3)+H23*10^((AI22)-4))))/10^((AI22)-5))</f>
        <v>9</v>
      </c>
      <c r="J23" s="12">
        <f ca="1">INT((AJ23-((F23*10^((AI22)-2)+G23*10^((AI22)-3)+ H23*10^((AI22)-4)+ I23*10^((AI22)-5))))/10^((AI22)-6))</f>
        <v>1</v>
      </c>
      <c r="K23" s="32"/>
      <c r="L23" s="33"/>
      <c r="M23" s="34"/>
      <c r="N23" s="23"/>
      <c r="O23" s="29"/>
      <c r="P23" s="22"/>
      <c r="Q23" s="25">
        <f ca="1">INT(AM23/10^((AL22)-2))</f>
        <v>4</v>
      </c>
      <c r="R23" s="29">
        <f ca="1">INT((AM23-((Q23*10^((AL22)-2))))/10^((AL22)-3))</f>
        <v>5</v>
      </c>
      <c r="S23" s="22">
        <f ca="1">INT((AM23-((Q23*10^((AL22)-2)+R23*10^((AL22)-3))))/10^((AL22)-4))</f>
        <v>8</v>
      </c>
      <c r="T23" s="23">
        <f ca="1">INT((AM23-((Q23*10^((AL22)-2)+R23*10^((AL22)-3)+S23*10^((AL22)-4))))/10^((AL22)-5))</f>
        <v>2</v>
      </c>
      <c r="U23" s="29">
        <f ca="1">INT((AM23-((Q23*10^((AL22)-2)+R23*10^((AL22)-3)+S23*10^((AL22)-4)+T23*10^((AL22)-5))))/10^((AL22)-6))</f>
        <v>7</v>
      </c>
      <c r="V23" s="12">
        <f ca="1">INT((AM23-((Q23*10^((AL22)-2)+R23*10^((AL22)-3)+S23*10^((AL22)-4)+T23*10^((AL22)-5)+U23*10^((AL22)-6))))/10^((AL22)-7))</f>
        <v>1</v>
      </c>
      <c r="W23" s="32"/>
      <c r="X23" s="33"/>
      <c r="Y23" s="34"/>
      <c r="Z23" s="23"/>
      <c r="AA23" s="29"/>
      <c r="AB23" s="27">
        <f ca="1">INT(AP23/10^((AO22)-2))</f>
        <v>0</v>
      </c>
      <c r="AC23" s="23">
        <f ca="1">INT((AP23-(AB23*10^((AO22)-2)))/10^((AO22)-3))</f>
        <v>4</v>
      </c>
      <c r="AD23" s="29">
        <f ca="1">INT((AP23-(AB23*10^((AO22)-2)+AC23*10^((AO22)-3)))/10^((AO22)-4))</f>
        <v>4</v>
      </c>
      <c r="AE23" s="22">
        <f ca="1">INT((AP23-(AB23*10^((AO22)-2)+AC23*10^((AO22)-3)+AD23*10^(AO22-4)))/10^((AO22)-5))</f>
        <v>9</v>
      </c>
      <c r="AF23" s="23">
        <f ca="1">INT((AP23-((AB23*10^((AO22)-2)+AC23*10^((AO22)-3)+AD23*10^((AO22)-4)+AE23*10^((AO22)-5))))/10^((AO22)-6))</f>
        <v>4</v>
      </c>
      <c r="AG23" s="29">
        <f ca="1">INT((AP23-((AB23*10^((AO22)-2)+AC23*10^((AO22)-3)+AD23*10^((AO22)-4)+AE23*10^((AO22)-5)+AF23*10^((AO22)-6))))/10^((AO22)-7))</f>
        <v>4</v>
      </c>
      <c r="AH23" s="12">
        <f ca="1">INT((AP23-((AB23*10^((AO22)-2)+AC23*10^((AO22)-3)+AD23*10^((AO22)-4)+AE23*10^((AO22)-5)+AF23*10^((AO22)-6)+AG23*10^((AO22)-7))))/10^((AO22)-8))</f>
        <v>0</v>
      </c>
      <c r="AI23" s="71"/>
      <c r="AJ23" s="37">
        <f ca="1">AJ20*VALUE(RIGHT(AJ21,1))</f>
        <v>16191</v>
      </c>
      <c r="AK23" s="37">
        <f ca="1">VALUE(CONCATENATE(F23,G23,H23,I23,J23))</f>
        <v>16191</v>
      </c>
      <c r="AL23" s="71"/>
      <c r="AM23" s="37">
        <f ca="1">AM20*VALUE(RIGHT(AM21,1))</f>
        <v>458271</v>
      </c>
      <c r="AN23" s="37">
        <f ca="1">VALUE(CONCATENATE(Q23,R23,S23,T23,U23,V23))</f>
        <v>458271</v>
      </c>
      <c r="AO23" s="71"/>
      <c r="AP23" s="37">
        <f ca="1">AP20*VALUE(RIGHT(AP21,1))</f>
        <v>449440</v>
      </c>
      <c r="AQ23" s="37">
        <f ca="1">VALUE(CONCATENATE(AB23,AC23,AD23,AE23,AF23,AG23,AH23))</f>
        <v>449440</v>
      </c>
    </row>
    <row r="24" spans="2:43" ht="18" customHeight="1" thickBot="1" x14ac:dyDescent="0.35">
      <c r="B24" s="23"/>
      <c r="C24" s="29"/>
      <c r="D24" s="68" t="s">
        <v>0</v>
      </c>
      <c r="E24" s="25">
        <f ca="1">INT(AJ24/10^((AI22)-1))</f>
        <v>2</v>
      </c>
      <c r="F24" s="29">
        <f ca="1">INT((AJ24-((E24*10^((AI22)-1))))/10^((AI22)-2))</f>
        <v>1</v>
      </c>
      <c r="G24" s="22">
        <f ca="1">INT((AJ24-((E24*10^((AI22)-1)+F24*10^((AI22)-2))))/10^((AI22)-3))</f>
        <v>5</v>
      </c>
      <c r="H24" s="23">
        <f ca="1">INT((AJ24-((E24*10^((AI22)-1)+F24*10^((AI22)-2)+G24*10^((AI22)-3))))/10^((AI22)-4))</f>
        <v>8</v>
      </c>
      <c r="I24" s="14">
        <f ca="1">INT((AJ24-((E24*10^((AI22)-1)+F24*10^((AI22)-2)+G24*10^((AI22)-3)+H24*10^((AI22)-4))))/10^((AI22)-5))</f>
        <v>8</v>
      </c>
      <c r="J24" s="12">
        <v>0</v>
      </c>
      <c r="K24" s="32"/>
      <c r="L24" s="33"/>
      <c r="M24" s="34"/>
      <c r="N24" s="23"/>
      <c r="O24" s="68" t="s">
        <v>0</v>
      </c>
      <c r="P24" s="27">
        <f ca="1">INT(AM24/10^((AL22)-1))</f>
        <v>2</v>
      </c>
      <c r="Q24" s="23">
        <f ca="1">INT((AM24-((P24*10^((AL22)-1))))/10^((AL22)-2))</f>
        <v>0</v>
      </c>
      <c r="R24" s="29">
        <f ca="1">INT((AM24-((P24*10^((AL22)-1)+Q24*10^((AL22)-2))))/10^((AL22)-3))</f>
        <v>3</v>
      </c>
      <c r="S24" s="22">
        <f ca="1">INT((AM24-((P24*10^((AL22)-1)+Q24*10^((AL22)-2)+R24*10^((AL22)-3))))/10^((AL22)-4))</f>
        <v>6</v>
      </c>
      <c r="T24" s="23">
        <f ca="1">INT((AM24-((P24*10^((AL22)-1)+Q24*10^((AL22)-2)+R24*10^((AL22)-3)+S24*10^((AL22)-4))))/10^((AL22)-5))</f>
        <v>7</v>
      </c>
      <c r="U24" s="14">
        <f ca="1">INT((AM24-((P24*10^((AL22)-1)+Q24*10^((AL22)-2)+R24*10^((AL22)-3)+S24*10^((AL22)-4)+T24*10^((AL22)-5))))/10^((AL22)-6))</f>
        <v>6</v>
      </c>
      <c r="V24" s="12">
        <v>0</v>
      </c>
      <c r="W24" s="32"/>
      <c r="X24" s="33"/>
      <c r="Y24" s="34"/>
      <c r="Z24" s="68" t="s">
        <v>0</v>
      </c>
      <c r="AA24" s="26">
        <f ca="1">INT(AP24/10^((AO22)-1))</f>
        <v>0</v>
      </c>
      <c r="AB24" s="22">
        <f ca="1">INT((AP24-((AA24*10^((AO22)-1))))/10^((AO22)-2))</f>
        <v>4</v>
      </c>
      <c r="AC24" s="23">
        <f ca="1">INT((AP24-((AA24*10^((AO22)-1)+AB24*10^((AO22)-2))))/10^((AO22)-3))</f>
        <v>4</v>
      </c>
      <c r="AD24" s="29">
        <f ca="1">INT((AP24-((AA24*10^((AO22)-1)+AB24*10^((AO22)-2)+AC24*10^((AO22)-3))))/10^((AO22)-4))</f>
        <v>9</v>
      </c>
      <c r="AE24" s="22">
        <f ca="1">INT((AP24-((AA24*10^((AO22)-1)+AB24*10^((AO22)-2)+AC24*10^((AO22)-3)+AD24*10^((AO22)-4))))/10^((AO22)-5))</f>
        <v>4</v>
      </c>
      <c r="AF24" s="23">
        <f ca="1">INT((AP24-((AA24*10^((AO22)-1)+AB24*10^((AO22)-2)+AC24*10^((AO22)-3)+AD24*10^((AO22)-4)+AE24*10^((AO22)-5))))/10^((AO22)-6))</f>
        <v>4</v>
      </c>
      <c r="AG24" s="14">
        <f ca="1">INT((AP24-((AA24*10^((AO22)-1)+AB24*10^((AO22)-2)+AC24*10^((AO22)-3)+AD24*10^((AO22)-4)+AE24*10^((AO22)-5)+AF24*10^((AO22)-6))))/10^((AO22)-7))</f>
        <v>0</v>
      </c>
      <c r="AH24" s="12">
        <v>0</v>
      </c>
      <c r="AJ24" s="41">
        <f ca="1">10*AJ20*VALUE(LEFT(AJ21,1))</f>
        <v>215880</v>
      </c>
      <c r="AK24" s="37">
        <f ca="1">VALUE(CONCATENATE(F24,G24,H24,I24,J24))</f>
        <v>15880</v>
      </c>
      <c r="AM24" s="41">
        <f ca="1">10*AM20*VALUE(LEFT(AM21,1))</f>
        <v>2036760</v>
      </c>
      <c r="AN24" s="37">
        <f ca="1">VALUE(CONCATENATE(P24,Q24,R24,S24,T24,U24,V24))</f>
        <v>2036760</v>
      </c>
      <c r="AP24" s="41">
        <f ca="1">10*AP20*VALUE(LEFT(AP21,1))</f>
        <v>4494400</v>
      </c>
      <c r="AQ24" s="37">
        <f ca="1">VALUE(CONCATENATE(AA24,AB24,AC24,AD24,AE24,AF24,AG24,AH24))</f>
        <v>4494400</v>
      </c>
    </row>
    <row r="25" spans="2:43" ht="18" customHeight="1" thickTop="1" x14ac:dyDescent="0.3">
      <c r="B25" s="43"/>
      <c r="C25" s="17"/>
      <c r="D25" s="46"/>
      <c r="E25" s="56">
        <f ca="1">VALUE(RIGHT((E22+E23+E24),1))</f>
        <v>2</v>
      </c>
      <c r="F25" s="47" t="str">
        <f ca="1">RIGHT((F22+F23+F24),1)</f>
        <v>3</v>
      </c>
      <c r="G25" s="46" t="str">
        <f ca="1">RIGHT((G22+G23+G24),1)</f>
        <v>2</v>
      </c>
      <c r="H25" s="46" t="str">
        <f ca="1">RIGHT((H22+H23+H24),1)</f>
        <v>0</v>
      </c>
      <c r="I25" s="47" t="str">
        <f ca="1">RIGHT((I22+I23+I24),1)</f>
        <v>7</v>
      </c>
      <c r="J25" s="46" t="str">
        <f ca="1">RIGHT((J22+J23+J24),1)</f>
        <v>1</v>
      </c>
      <c r="L25" s="17"/>
      <c r="M25" s="42"/>
      <c r="N25" s="43"/>
      <c r="O25" s="47"/>
      <c r="P25" s="57">
        <f ca="1">VALUE(RIGHT((P22+P23+P24),1))</f>
        <v>2</v>
      </c>
      <c r="Q25" s="44" t="str">
        <f t="shared" ref="Q25:V25" ca="1" si="2">RIGHT((Q22+Q23+Q24),1)</f>
        <v>4</v>
      </c>
      <c r="R25" s="47" t="str">
        <f t="shared" ca="1" si="2"/>
        <v>9</v>
      </c>
      <c r="S25" s="46" t="str">
        <f t="shared" ca="1" si="2"/>
        <v>5</v>
      </c>
      <c r="T25" s="44" t="str">
        <f t="shared" ca="1" si="2"/>
        <v>0</v>
      </c>
      <c r="U25" s="47" t="str">
        <f t="shared" ca="1" si="2"/>
        <v>3</v>
      </c>
      <c r="V25" s="46" t="str">
        <f t="shared" ca="1" si="2"/>
        <v>1</v>
      </c>
      <c r="X25" s="17"/>
      <c r="Y25" s="42"/>
      <c r="Z25" s="44"/>
      <c r="AA25" s="45">
        <f ca="1">VALUE(RIGHT((AA22+AA23+AA24),1))</f>
        <v>0</v>
      </c>
      <c r="AB25" s="46" t="str">
        <f t="shared" ref="AB25:AG25" ca="1" si="3">RIGHT((AB22+AB23+AB24),1)</f>
        <v>4</v>
      </c>
      <c r="AC25" s="44" t="str">
        <f t="shared" ca="1" si="3"/>
        <v>9</v>
      </c>
      <c r="AD25" s="47" t="str">
        <f t="shared" ca="1" si="3"/>
        <v>4</v>
      </c>
      <c r="AE25" s="46" t="str">
        <f t="shared" ca="1" si="3"/>
        <v>3</v>
      </c>
      <c r="AF25" s="44" t="str">
        <f t="shared" ca="1" si="3"/>
        <v>8</v>
      </c>
      <c r="AG25" s="47" t="str">
        <f t="shared" ca="1" si="3"/>
        <v>4</v>
      </c>
      <c r="AH25" s="46" t="str">
        <f ca="1">RIGHT((AH22+AH23+AH24),1)</f>
        <v>0</v>
      </c>
      <c r="AJ25" s="15">
        <f ca="1">SUM(AJ23,AJ24)</f>
        <v>232071</v>
      </c>
      <c r="AK25" s="37">
        <f ca="1">VALUE(CONCATENATE(E25,F25,G25,H25,I25,J25))</f>
        <v>232071</v>
      </c>
      <c r="AM25" s="15">
        <f ca="1">SUM(AM23,AM24)</f>
        <v>2495031</v>
      </c>
      <c r="AN25" s="37">
        <f ca="1">VALUE(CONCATENATE(P25,Q25,R25,S25,T25,U25,V25))</f>
        <v>2495031</v>
      </c>
      <c r="AP25" s="15">
        <f ca="1">SUM(AP23,AP24)</f>
        <v>4943840</v>
      </c>
      <c r="AQ25" s="37">
        <f ca="1">VALUE(CONCATENATE(AA25,AB25,AC25,AD25,AE25,AF25,AG25,AH25))</f>
        <v>4943840</v>
      </c>
    </row>
    <row r="26" spans="2:43" ht="18" customHeight="1" x14ac:dyDescent="0.3">
      <c r="B26" s="43"/>
      <c r="C26" s="17"/>
      <c r="D26" s="42"/>
      <c r="E26" s="43"/>
      <c r="F26" s="17"/>
      <c r="G26" s="42"/>
      <c r="H26" s="43"/>
      <c r="I26" s="17"/>
      <c r="J26" s="42"/>
      <c r="K26" s="48"/>
      <c r="L26" s="17"/>
      <c r="M26" s="42"/>
      <c r="N26" s="43"/>
      <c r="O26" s="17"/>
      <c r="P26" s="42"/>
      <c r="Q26" s="43"/>
      <c r="R26" s="17"/>
      <c r="S26" s="42"/>
      <c r="T26" s="43"/>
      <c r="U26" s="17"/>
      <c r="V26" s="42"/>
      <c r="W26" s="48"/>
      <c r="X26" s="17"/>
      <c r="Y26" s="42"/>
      <c r="Z26" s="43"/>
      <c r="AA26" s="17"/>
      <c r="AB26" s="42"/>
      <c r="AC26" s="43"/>
      <c r="AD26" s="17"/>
      <c r="AE26" s="42"/>
      <c r="AF26" s="43"/>
      <c r="AG26" s="17"/>
      <c r="AH26" s="42"/>
    </row>
    <row r="27" spans="2:43" ht="18" customHeight="1" x14ac:dyDescent="0.3">
      <c r="B27" s="43"/>
      <c r="C27" s="17"/>
      <c r="D27" s="42"/>
      <c r="E27" s="43"/>
      <c r="F27" s="17"/>
      <c r="G27" s="42"/>
      <c r="H27" s="43"/>
      <c r="I27" s="17"/>
      <c r="J27" s="42"/>
      <c r="K27" s="48"/>
      <c r="L27" s="17"/>
      <c r="M27" s="42"/>
      <c r="N27" s="43"/>
      <c r="O27" s="17"/>
      <c r="P27" s="42"/>
      <c r="Q27" s="43"/>
      <c r="R27" s="17"/>
      <c r="S27" s="42"/>
      <c r="T27" s="43"/>
      <c r="U27" s="17"/>
      <c r="V27" s="42"/>
      <c r="W27" s="48"/>
      <c r="X27" s="17"/>
      <c r="Y27" s="42"/>
      <c r="Z27" s="43"/>
      <c r="AA27" s="17"/>
      <c r="AB27" s="42"/>
      <c r="AC27" s="43"/>
      <c r="AD27" s="17"/>
      <c r="AE27" s="42"/>
      <c r="AF27" s="43"/>
      <c r="AG27" s="17"/>
      <c r="AH27" s="42"/>
    </row>
    <row r="28" spans="2:43" ht="8.1" customHeight="1" x14ac:dyDescent="0.3">
      <c r="B28" s="369" t="s">
        <v>8</v>
      </c>
      <c r="C28" s="369"/>
      <c r="L28" s="369" t="s">
        <v>9</v>
      </c>
      <c r="M28" s="369"/>
      <c r="X28" s="369" t="s">
        <v>10</v>
      </c>
      <c r="Y28" s="369"/>
    </row>
    <row r="29" spans="2:43" ht="8.1" customHeight="1" x14ac:dyDescent="0.3">
      <c r="B29" s="369"/>
      <c r="C29" s="369"/>
      <c r="D29" s="8"/>
      <c r="E29" s="66">
        <f>INT(((F33*G34)+F29)/10)</f>
        <v>0</v>
      </c>
      <c r="F29" s="66">
        <f>INT(((G33*G34)+G29)/10)</f>
        <v>0</v>
      </c>
      <c r="G29" s="66"/>
      <c r="H29" s="66">
        <f ca="1">INT(((I33*G34)+I29)/10)</f>
        <v>0</v>
      </c>
      <c r="I29" s="66">
        <f ca="1">INT((J33*G34)/10)</f>
        <v>0</v>
      </c>
      <c r="J29" s="8"/>
      <c r="L29" s="369"/>
      <c r="M29" s="369"/>
      <c r="N29" s="10"/>
      <c r="O29" s="11"/>
      <c r="P29" s="8"/>
      <c r="Q29" s="66">
        <f>INT(((R33*S34)+R29)/10)</f>
        <v>0</v>
      </c>
      <c r="R29" s="66"/>
      <c r="S29" s="66">
        <f ca="1">INT(((T33*S34)+T29)/10)</f>
        <v>0</v>
      </c>
      <c r="T29" s="66">
        <f ca="1">INT(((U33*S34)+U29)/10)</f>
        <v>0</v>
      </c>
      <c r="U29" s="66">
        <f ca="1">INT((V33*S34)/10)</f>
        <v>0</v>
      </c>
      <c r="V29" s="8"/>
      <c r="X29" s="369"/>
      <c r="Y29" s="369"/>
      <c r="Z29" s="10"/>
      <c r="AA29" s="11"/>
      <c r="AB29" s="8"/>
      <c r="AC29" s="66">
        <f ca="1">INT(((AD33*AE34)+AD29)/10)</f>
        <v>0</v>
      </c>
      <c r="AD29" s="66">
        <f ca="1">INT(((AE33*AE34)+AE29)/10)</f>
        <v>0</v>
      </c>
      <c r="AE29" s="66">
        <f ca="1">INT(((AF33*AE34)+AF29)/10)</f>
        <v>0</v>
      </c>
      <c r="AF29" s="66">
        <f ca="1">INT(((AG33*AE34)+AG29)/10)</f>
        <v>0</v>
      </c>
      <c r="AG29" s="66">
        <f ca="1">INT((AH33*AE34)/10)</f>
        <v>0</v>
      </c>
    </row>
    <row r="30" spans="2:43" ht="8.1" customHeight="1" x14ac:dyDescent="0.3">
      <c r="B30" s="289"/>
      <c r="C30" s="290"/>
      <c r="D30" s="8"/>
      <c r="E30" s="66">
        <f ca="1">INT(((F33*H34)+F30)/10)</f>
        <v>0</v>
      </c>
      <c r="F30" s="66">
        <f ca="1">INT(((G33*H34)+G30)/10)</f>
        <v>0</v>
      </c>
      <c r="G30" s="66"/>
      <c r="H30" s="66">
        <f ca="1">INT(((I33*H34)+I30)/10)</f>
        <v>1</v>
      </c>
      <c r="I30" s="66">
        <f ca="1">INT((J33*H34)/10)</f>
        <v>0</v>
      </c>
      <c r="J30" s="8"/>
      <c r="L30" s="290"/>
      <c r="M30" s="291"/>
      <c r="N30" s="10"/>
      <c r="O30" s="11"/>
      <c r="P30" s="8"/>
      <c r="Q30" s="66">
        <f ca="1">INT(((R33*T34)+R30)/10)</f>
        <v>0</v>
      </c>
      <c r="R30" s="66"/>
      <c r="S30" s="66">
        <f ca="1">INT(((T33*T34)+T30)/10)</f>
        <v>2</v>
      </c>
      <c r="T30" s="66">
        <f ca="1">INT(((U33*T34)+U30)/10)</f>
        <v>3</v>
      </c>
      <c r="U30" s="66">
        <f ca="1">INT((V33*T34)/10)</f>
        <v>0</v>
      </c>
      <c r="V30" s="8"/>
      <c r="X30" s="290"/>
      <c r="Y30" s="291"/>
      <c r="Z30" s="10"/>
      <c r="AA30" s="11"/>
      <c r="AB30" s="8"/>
      <c r="AC30" s="66"/>
      <c r="AD30" s="66">
        <f ca="1">INT(((AE33*AF34)+AE30)/10)</f>
        <v>1</v>
      </c>
      <c r="AE30" s="66">
        <f ca="1">INT(((AF33*AF34)+AF30)/10)</f>
        <v>0</v>
      </c>
      <c r="AF30" s="66">
        <f ca="1">INT(((AG33*AF34)+AG30)/10)</f>
        <v>0</v>
      </c>
      <c r="AG30" s="66">
        <f ca="1">INT((AH33*AF34)/10)</f>
        <v>0</v>
      </c>
    </row>
    <row r="31" spans="2:43" ht="8.1" customHeight="1" x14ac:dyDescent="0.3">
      <c r="B31" s="289"/>
      <c r="C31" s="290"/>
      <c r="D31" s="8"/>
      <c r="E31" s="66">
        <f ca="1">INT(((F33*I34)+F31)/10)</f>
        <v>0</v>
      </c>
      <c r="F31" s="66">
        <f ca="1">INT(((G33*I34)+G31)/10)</f>
        <v>0</v>
      </c>
      <c r="G31" s="66"/>
      <c r="H31" s="66">
        <f ca="1">INT(((I33*I34)+I31)/10)</f>
        <v>0</v>
      </c>
      <c r="I31" s="66">
        <f ca="1">INT((J33*I34)/10)</f>
        <v>0</v>
      </c>
      <c r="J31" s="8"/>
      <c r="L31" s="290"/>
      <c r="M31" s="291"/>
      <c r="N31" s="10"/>
      <c r="O31" s="11"/>
      <c r="P31" s="8"/>
      <c r="Q31" s="66">
        <f ca="1">INT(((R33*U34)+R31)/10)</f>
        <v>0</v>
      </c>
      <c r="R31" s="66"/>
      <c r="S31" s="66">
        <f ca="1">INT(((T33*U34)+T31)/10)</f>
        <v>1</v>
      </c>
      <c r="T31" s="66">
        <f ca="1">INT(((U33*U34)+U31)/10)</f>
        <v>1</v>
      </c>
      <c r="U31" s="66">
        <f ca="1">INT((V33*U34)/10)</f>
        <v>0</v>
      </c>
      <c r="V31" s="8"/>
      <c r="X31" s="290"/>
      <c r="Y31" s="291"/>
      <c r="Z31" s="10"/>
      <c r="AA31" s="11"/>
      <c r="AB31" s="8"/>
      <c r="AC31" s="66"/>
      <c r="AD31" s="66">
        <f ca="1">INT(((AE33*AG34)+AE31)/10)</f>
        <v>4</v>
      </c>
      <c r="AE31" s="66">
        <f ca="1">INT(((AF33*AG34)+AF31)/10)</f>
        <v>2</v>
      </c>
      <c r="AF31" s="66">
        <f ca="1">INT(((AG33*AG34)+AG31)/10)</f>
        <v>0</v>
      </c>
      <c r="AG31" s="66">
        <f ca="1">INT((AH33*AG34)/10)</f>
        <v>0</v>
      </c>
    </row>
    <row r="32" spans="2:43" ht="8.1" customHeight="1" x14ac:dyDescent="0.3">
      <c r="B32" s="371">
        <v>1</v>
      </c>
      <c r="C32" s="371"/>
      <c r="D32" s="8"/>
      <c r="E32" s="66">
        <f ca="1">INT(((F33*J34)+F32)/10)</f>
        <v>0</v>
      </c>
      <c r="F32" s="66">
        <f ca="1">INT(((G33*J34)+G32)/10)</f>
        <v>0</v>
      </c>
      <c r="G32" s="66"/>
      <c r="H32" s="66">
        <f ca="1">INT(((I33*J34)+I32)/10)</f>
        <v>4</v>
      </c>
      <c r="I32" s="66">
        <f ca="1">INT((J33*J34)/10)</f>
        <v>0</v>
      </c>
      <c r="J32" s="67"/>
      <c r="L32" s="371">
        <v>1</v>
      </c>
      <c r="M32" s="371"/>
      <c r="N32" s="10"/>
      <c r="O32" s="11"/>
      <c r="P32" s="8"/>
      <c r="Q32" s="66">
        <f ca="1">INT(((R33*V34)+R32)/10)</f>
        <v>0</v>
      </c>
      <c r="R32" s="66"/>
      <c r="S32" s="66">
        <f ca="1">INT(((T33*V34)+T32)/10)</f>
        <v>2</v>
      </c>
      <c r="T32" s="66">
        <f ca="1">INT(((U33*V34)+U32)/10)</f>
        <v>3</v>
      </c>
      <c r="U32" s="66">
        <f ca="1">INT((V33*V34)/10)</f>
        <v>0</v>
      </c>
      <c r="V32" s="67"/>
      <c r="X32" s="370">
        <v>0.5</v>
      </c>
      <c r="Y32" s="370"/>
      <c r="Z32" s="10"/>
      <c r="AA32" s="11"/>
      <c r="AB32" s="8"/>
      <c r="AC32" s="66"/>
      <c r="AD32" s="66">
        <f ca="1">INT(((AE33*AH34)+AE32)/10)</f>
        <v>3</v>
      </c>
      <c r="AE32" s="66">
        <f ca="1">INT(((AF33*AH34)+AF32)/10)</f>
        <v>2</v>
      </c>
      <c r="AF32" s="66">
        <f ca="1">INT(((AG33*AH34)+AG32)/10)</f>
        <v>0</v>
      </c>
      <c r="AG32" s="66">
        <f ca="1">INT((AH33*AH34)/10)</f>
        <v>0</v>
      </c>
      <c r="AH32" s="67"/>
    </row>
    <row r="33" spans="2:43" ht="18" customHeight="1" x14ac:dyDescent="0.3">
      <c r="B33" s="10"/>
      <c r="C33" s="11"/>
      <c r="D33" s="12"/>
      <c r="E33" s="13"/>
      <c r="F33" s="14"/>
      <c r="G33" s="12"/>
      <c r="H33" s="13" t="str">
        <f ca="1">MID($AJ$33,$AI$33-2,1)</f>
        <v>1</v>
      </c>
      <c r="I33" s="14" t="str">
        <f ca="1">MID($AJ$33,$AI$33-1,1)</f>
        <v>5</v>
      </c>
      <c r="J33" s="12" t="str">
        <f ca="1">MID($AJ$33,$AI$33,1)</f>
        <v>1</v>
      </c>
      <c r="L33" s="5"/>
      <c r="N33" s="10"/>
      <c r="O33" s="11"/>
      <c r="P33" s="12"/>
      <c r="Q33" s="13"/>
      <c r="R33" s="14"/>
      <c r="S33" s="12" t="str">
        <f ca="1">MID($AM$33,$AL$33-3,1)</f>
        <v>4</v>
      </c>
      <c r="T33" s="13" t="str">
        <f ca="1">MID($AM$33,$AL$33-2,1)</f>
        <v>3</v>
      </c>
      <c r="U33" s="14" t="str">
        <f ca="1">MID($AM$33,$AL$33-1,1)</f>
        <v>4</v>
      </c>
      <c r="V33" s="12" t="str">
        <f ca="1">MID($AM$33,$AL$33,1)</f>
        <v>0</v>
      </c>
      <c r="X33" s="5"/>
      <c r="Z33" s="10"/>
      <c r="AA33" s="11"/>
      <c r="AB33" s="12"/>
      <c r="AC33" s="13"/>
      <c r="AD33" s="14" t="str">
        <f ca="1">MID($AP$33,$AO$33-4,1)</f>
        <v>8</v>
      </c>
      <c r="AE33" s="12" t="str">
        <f ca="1">MID($AP$33,$AO$33-3,1)</f>
        <v>5</v>
      </c>
      <c r="AF33" s="13" t="str">
        <f ca="1">MID($AP$33,$AO$33-2,1)</f>
        <v>3</v>
      </c>
      <c r="AG33" s="14" t="str">
        <f ca="1">MID($AP$33,$AO$33-1,1)</f>
        <v>0</v>
      </c>
      <c r="AH33" s="12" t="str">
        <f ca="1">MID($AP$33,$AO$33,1)</f>
        <v>1</v>
      </c>
      <c r="AI33" s="70">
        <v>3</v>
      </c>
      <c r="AJ33" s="15">
        <f ca="1">RANDBETWEEN(10^(AI33-1),10^AI33)</f>
        <v>151</v>
      </c>
      <c r="AL33" s="70">
        <v>4</v>
      </c>
      <c r="AM33" s="15">
        <f ca="1">RANDBETWEEN(10^(AL33-1),10^AL33)</f>
        <v>4340</v>
      </c>
      <c r="AO33" s="70">
        <v>5</v>
      </c>
      <c r="AP33" s="15">
        <f ca="1">RANDBETWEEN(10^(AO33-1),10^AO33)</f>
        <v>85301</v>
      </c>
    </row>
    <row r="34" spans="2:43" ht="18" customHeight="1" thickBot="1" x14ac:dyDescent="0.35">
      <c r="B34" s="16"/>
      <c r="C34" s="17"/>
      <c r="D34" s="20" t="str">
        <f>F8</f>
        <v>×</v>
      </c>
      <c r="E34" s="13"/>
      <c r="F34" s="14"/>
      <c r="G34" s="12"/>
      <c r="H34" s="13" t="str">
        <f ca="1">MID(AJ34,AI34-2,1)</f>
        <v>3</v>
      </c>
      <c r="I34" s="14" t="str">
        <f ca="1">MID(AJ34,AI34-1,1)</f>
        <v>0</v>
      </c>
      <c r="J34" s="12" t="str">
        <f ca="1">MID(AJ34,AI34,1)</f>
        <v>9</v>
      </c>
      <c r="L34" s="18"/>
      <c r="M34" s="21"/>
      <c r="N34" s="20" t="str">
        <f>F8</f>
        <v>×</v>
      </c>
      <c r="O34" s="11"/>
      <c r="P34" s="12"/>
      <c r="Q34" s="13"/>
      <c r="R34" s="14"/>
      <c r="S34" s="12"/>
      <c r="T34" s="13" t="str">
        <f ca="1">MID(AM34,AL34-2,1)</f>
        <v>8</v>
      </c>
      <c r="U34" s="14" t="str">
        <f ca="1">MID(AM34,AL34-1,1)</f>
        <v>3</v>
      </c>
      <c r="V34" s="12" t="str">
        <f ca="1">MID(AM34,AL34,1)</f>
        <v>8</v>
      </c>
      <c r="X34" s="18"/>
      <c r="Y34" s="21"/>
      <c r="Z34" s="20" t="str">
        <f>F8</f>
        <v>×</v>
      </c>
      <c r="AA34" s="11"/>
      <c r="AB34" s="12"/>
      <c r="AC34" s="13"/>
      <c r="AD34" s="14"/>
      <c r="AE34" s="12"/>
      <c r="AF34" s="13" t="str">
        <f ca="1">MID(AP34,AO34-2,1)</f>
        <v>3</v>
      </c>
      <c r="AG34" s="14" t="str">
        <f ca="1">MID(AP34,AO34-1,1)</f>
        <v>8</v>
      </c>
      <c r="AH34" s="12" t="str">
        <f ca="1">MID(AP34,AO34,1)</f>
        <v>7</v>
      </c>
      <c r="AI34" s="70">
        <v>3</v>
      </c>
      <c r="AJ34" s="24">
        <f ca="1">IF(AI34&gt;1,RANDBETWEEN(10^(AI34-1),10^AI34),RANDBETWEEN(1,9))</f>
        <v>309</v>
      </c>
      <c r="AL34" s="70">
        <v>3</v>
      </c>
      <c r="AM34" s="24">
        <f ca="1">IF(AL34&gt;1,RANDBETWEEN(10^(AL34-1),10^AL34),RANDBETWEEN(1,9))</f>
        <v>838</v>
      </c>
      <c r="AO34" s="70">
        <v>3</v>
      </c>
      <c r="AP34" s="24">
        <f ca="1">IF(AO34&gt;1,RANDBETWEEN(10^(AO34-1),10^AO34),RANDBETWEEN(1,9))</f>
        <v>387</v>
      </c>
    </row>
    <row r="35" spans="2:43" s="61" customFormat="1" ht="8.1" customHeight="1" thickTop="1" x14ac:dyDescent="0.2">
      <c r="B35" s="63"/>
      <c r="C35" s="64"/>
      <c r="D35" s="60"/>
      <c r="E35" s="58">
        <f ca="1">INT((F36+F37+F38+F35)/10)</f>
        <v>0</v>
      </c>
      <c r="F35" s="59">
        <f ca="1">INT((G36+G37+G38+G35)/10)</f>
        <v>0</v>
      </c>
      <c r="G35" s="60">
        <f ca="1">INT((H36+H37+H38+H35)/10)</f>
        <v>0</v>
      </c>
      <c r="H35" s="59">
        <f ca="1">INT((I36+I37+I38+I35)/10)</f>
        <v>0</v>
      </c>
      <c r="I35" s="59">
        <f ca="1">INT((J36+J37+J38+J35)/10)</f>
        <v>0</v>
      </c>
      <c r="J35" s="60"/>
      <c r="L35" s="64"/>
      <c r="M35" s="65"/>
      <c r="N35" s="58"/>
      <c r="O35" s="59">
        <f t="shared" ref="O35:T35" ca="1" si="4">INT((P36+P37+P38+P35)/10)</f>
        <v>0</v>
      </c>
      <c r="P35" s="60">
        <f t="shared" ca="1" si="4"/>
        <v>0</v>
      </c>
      <c r="Q35" s="58">
        <f t="shared" ca="1" si="4"/>
        <v>1</v>
      </c>
      <c r="R35" s="59">
        <f t="shared" ca="1" si="4"/>
        <v>0</v>
      </c>
      <c r="S35" s="60">
        <f t="shared" ca="1" si="4"/>
        <v>0</v>
      </c>
      <c r="T35" s="58">
        <f t="shared" ca="1" si="4"/>
        <v>0</v>
      </c>
      <c r="U35" s="59">
        <f ca="1">INT((V36+V37+V38+V35)/10)</f>
        <v>0</v>
      </c>
      <c r="V35" s="60"/>
      <c r="X35" s="64"/>
      <c r="Y35" s="65"/>
      <c r="Z35" s="58"/>
      <c r="AA35" s="59">
        <f t="shared" ref="AA35:AF35" ca="1" si="5">INT((AB36+AB37+AB38+AB35)/10)</f>
        <v>1</v>
      </c>
      <c r="AB35" s="60">
        <f t="shared" ca="1" si="5"/>
        <v>2</v>
      </c>
      <c r="AC35" s="58">
        <f t="shared" ca="1" si="5"/>
        <v>2</v>
      </c>
      <c r="AD35" s="59">
        <f t="shared" ca="1" si="5"/>
        <v>1</v>
      </c>
      <c r="AE35" s="60">
        <f t="shared" ca="1" si="5"/>
        <v>0</v>
      </c>
      <c r="AF35" s="58">
        <f t="shared" ca="1" si="5"/>
        <v>0</v>
      </c>
      <c r="AG35" s="59">
        <f ca="1">INT((AH36+AH37+AH38+AH35)/10)</f>
        <v>0</v>
      </c>
      <c r="AH35" s="60"/>
      <c r="AI35" s="62">
        <f>SUM(AI33,AI34)</f>
        <v>6</v>
      </c>
      <c r="AL35" s="62">
        <f>SUM(AL33,AL34)</f>
        <v>7</v>
      </c>
      <c r="AO35" s="62">
        <f>SUM(AO33,AO34)</f>
        <v>8</v>
      </c>
    </row>
    <row r="36" spans="2:43" s="36" customFormat="1" ht="18" customHeight="1" x14ac:dyDescent="0.3">
      <c r="B36" s="23"/>
      <c r="C36" s="29"/>
      <c r="D36" s="22"/>
      <c r="E36" s="43"/>
      <c r="F36" s="17"/>
      <c r="G36" s="54">
        <f ca="1">INT(AJ36/10^((AI35)-3))</f>
        <v>1</v>
      </c>
      <c r="H36" s="43">
        <f ca="1">INT((AJ36-((G36*10^((AI35)-3))))/10^((AI35)-4))</f>
        <v>3</v>
      </c>
      <c r="I36" s="17">
        <f ca="1">INT((AJ36-((G36*10^((AI35)-3)+H36*10^((AI35)-4))))/10^((AI35)-5))</f>
        <v>5</v>
      </c>
      <c r="J36" s="8">
        <f ca="1">INT((AJ36-((G36*10^((AI35)-3)+ H36*10^((AI35)-4)+ I36*10^((AI35)-5))))/10^((AI35)-6))</f>
        <v>9</v>
      </c>
      <c r="K36" s="32"/>
      <c r="L36" s="33"/>
      <c r="M36" s="34"/>
      <c r="N36" s="23"/>
      <c r="O36" s="29"/>
      <c r="P36" s="22"/>
      <c r="Q36" s="43"/>
      <c r="R36" s="52">
        <f ca="1">INT(AM36/10^((AL35)-3))</f>
        <v>3</v>
      </c>
      <c r="S36" s="42">
        <f ca="1">INT((AM36-((R36*10^((AL35)-3))))/10^((AL35)-4))</f>
        <v>4</v>
      </c>
      <c r="T36" s="43">
        <f ca="1">INT((AM36-((R36*10^((AL35)-3)+S36*10^((AL35)-4))))/10^((AL35)-5))</f>
        <v>7</v>
      </c>
      <c r="U36" s="17">
        <f ca="1">INT((AM36-((R36*10^((AL35)-3)+S36*10^((AL35)-4)+T36*10^((AL35)-5))))/10^((AL35)-6))</f>
        <v>2</v>
      </c>
      <c r="V36" s="8">
        <f ca="1">INT((AM36-((R36*10^((AL35)-3)+S36*10^((AL35)-4)+T36*10^((AL35)-5)+U36*10^((AL35)-6))))/10^((AL35)-7))</f>
        <v>0</v>
      </c>
      <c r="W36" s="32"/>
      <c r="X36" s="33"/>
      <c r="Y36" s="34"/>
      <c r="Z36" s="23"/>
      <c r="AA36" s="29"/>
      <c r="AB36" s="22"/>
      <c r="AC36" s="53">
        <f ca="1">INT(AP36/10^((AO35)-3))</f>
        <v>5</v>
      </c>
      <c r="AD36" s="17">
        <f ca="1">INT((AP36-(AC36*10^((AO35)-3)))/10^((AO35)-4))</f>
        <v>9</v>
      </c>
      <c r="AE36" s="42">
        <f ca="1">INT((AP36-(AC36*10^((AO35)-3)+AD36*10^(AO35-4)))/10^((AO35)-5))</f>
        <v>7</v>
      </c>
      <c r="AF36" s="43">
        <f ca="1">INT((AP36-((AC36*10^((AO35)-3)+AD36*10^((AO35)-4)+AE36*10^((AO35)-5))))/10^((AO35)-6))</f>
        <v>1</v>
      </c>
      <c r="AG36" s="17">
        <f ca="1">INT((AP36-((AC36*10^((AO35)-3)+AD36*10^((AO35)-4)+AE36*10^((AO35)-5)+AF36*10^((AO35)-6))))/10^((AO35)-7))</f>
        <v>0</v>
      </c>
      <c r="AH36" s="8">
        <f ca="1">INT((AP36-((AC36*10^((AO35)-3)+AD36*10^((AO35)-4)+AE36*10^((AO35)-5)+AF36*10^((AO35)-6)+AG36*10^((AO35)-7))))/10^((AO35)-8))</f>
        <v>7</v>
      </c>
      <c r="AI36" s="71"/>
      <c r="AJ36" s="37">
        <f ca="1">AJ33*VALUE(RIGHT(AJ34,1))</f>
        <v>1359</v>
      </c>
      <c r="AK36" s="37">
        <f ca="1">VALUE(CONCATENATE(D36,E36,F36,G36,H36,I36,J36))</f>
        <v>1359</v>
      </c>
      <c r="AL36" s="71"/>
      <c r="AM36" s="37">
        <f ca="1">AM33*VALUE(RIGHT(AM34,1))</f>
        <v>34720</v>
      </c>
      <c r="AN36" s="37">
        <f ca="1">VALUE(CONCATENATE(M36,N36,O36,P36,Q36,R36,S36,T36,U36,V36))</f>
        <v>34720</v>
      </c>
      <c r="AO36" s="71"/>
      <c r="AP36" s="37">
        <f ca="1">AP33*VALUE(RIGHT(AP34,1))</f>
        <v>597107</v>
      </c>
      <c r="AQ36" s="37">
        <f ca="1">VALUE(CONCATENATE(Y36,Z36,AA36,AB36,AC36,AD36,AE36,AF36,AG36,AH36))</f>
        <v>597107</v>
      </c>
    </row>
    <row r="37" spans="2:43" s="36" customFormat="1" ht="18" customHeight="1" x14ac:dyDescent="0.3">
      <c r="B37" s="23"/>
      <c r="C37" s="29"/>
      <c r="D37" s="68" t="s">
        <v>0</v>
      </c>
      <c r="E37" s="23"/>
      <c r="F37" s="26">
        <f ca="1">INT(AJ37/10^((AI35)-2))</f>
        <v>0</v>
      </c>
      <c r="G37" s="22">
        <f ca="1">INT((AJ37-((F37*10^((AI35)-2))))/10^((AI35)-3))</f>
        <v>0</v>
      </c>
      <c r="H37" s="23">
        <f ca="1">INT((AJ37-((F37*10^((AI35)-2)+G37*10^((AI35)-3))))/10^((AI35)-4))</f>
        <v>0</v>
      </c>
      <c r="I37" s="14">
        <f ca="1">INT((AJ37-((F37*10^((AI35)-2)+G37*10^((AI35)-3)+H37*10^((AI35)-4))))/10^((AI35)-5))</f>
        <v>0</v>
      </c>
      <c r="J37" s="12">
        <v>0</v>
      </c>
      <c r="K37" s="32"/>
      <c r="L37" s="33"/>
      <c r="M37" s="34"/>
      <c r="N37" s="13"/>
      <c r="O37" s="68" t="s">
        <v>0</v>
      </c>
      <c r="P37" s="22"/>
      <c r="Q37" s="25">
        <f ca="1">INT(AM37/10^((AL35)-2))</f>
        <v>1</v>
      </c>
      <c r="R37" s="29">
        <f ca="1">INT((AM37-((Q37*10^((AL35)-2))))/10^((AL35)-3))</f>
        <v>3</v>
      </c>
      <c r="S37" s="22">
        <f ca="1">INT((AM37-((Q37*10^((AL35)-2)+R37*10^((AL35)-3))))/10^((AL35)-4))</f>
        <v>0</v>
      </c>
      <c r="T37" s="23">
        <f ca="1">INT((AM37-((Q37*10^((AL35)-2)+R37*10^((AL35)-3)+S37*10^((AL35)-4))))/10^((AL35)-5))</f>
        <v>2</v>
      </c>
      <c r="U37" s="14">
        <f ca="1">INT((AM37-((Q37*10^((AL35)-2)+R37*10^((AL35)-3)+S37*10^((AL35)-4)+T37*10^((AL35)-5))))/10^((AL35)-6))</f>
        <v>0</v>
      </c>
      <c r="V37" s="12">
        <v>0</v>
      </c>
      <c r="W37" s="32"/>
      <c r="X37" s="33"/>
      <c r="Y37" s="34"/>
      <c r="Z37" s="68" t="s">
        <v>0</v>
      </c>
      <c r="AA37" s="29"/>
      <c r="AB37" s="27">
        <f ca="1">INT(AP37/10^((AO35)-2))</f>
        <v>6</v>
      </c>
      <c r="AC37" s="23">
        <f ca="1">INT((AP37-((AB37*10^((AO35)-2))))/10^((AO35)-3))</f>
        <v>8</v>
      </c>
      <c r="AD37" s="29">
        <f ca="1">INT((AP37-((AB37*10^((AO35)-2)+AC37*10^((AO35)-3))))/10^((AO35)-4))</f>
        <v>2</v>
      </c>
      <c r="AE37" s="22">
        <f ca="1">INT((AP37-((AB37*10^((AO35)-2)+AC37*10^((AO35)-3)+AD37*10^((AO35)-4))))/10^((AO35)-5))</f>
        <v>4</v>
      </c>
      <c r="AF37" s="23">
        <f ca="1">INT((AP37-((AB37*10^((AO35)-2)+AC37*10^((AO35)-3)+AD37*10^((AO35)-4)+AE37*10^((AO35)-5))))/10^((AO35)-6))</f>
        <v>0</v>
      </c>
      <c r="AG37" s="14">
        <f ca="1">INT((AP37-((AB37*10^((AO35)-2)+AC37*10^((AO35)-3)+AD37*10^((AO35)-4)+AE37*10^((AO35)-5)+AF37*10^((AO35)-6))))/10^((AO35)-7))</f>
        <v>8</v>
      </c>
      <c r="AH37" s="12">
        <v>0</v>
      </c>
      <c r="AI37" s="71"/>
      <c r="AJ37" s="49">
        <f ca="1">10*AJ33*VALUE(MID(AJ34,2,1))</f>
        <v>0</v>
      </c>
      <c r="AK37" s="37">
        <f ca="1">VALUE(CONCATENATE(D37,E37,F37,G37,H37,I37,J37))</f>
        <v>0</v>
      </c>
      <c r="AL37" s="71"/>
      <c r="AM37" s="49">
        <f ca="1">10*AM33*VALUE(MID(AM34,2,1))</f>
        <v>130200</v>
      </c>
      <c r="AN37" s="37">
        <f ca="1">VALUE(CONCATENATE(M37,N37,O37,P37,Q37,R37,S37,T37,U37,V37))</f>
        <v>130200</v>
      </c>
      <c r="AO37" s="71"/>
      <c r="AP37" s="49">
        <f ca="1">10*AP33*VALUE(MID(AP34,2,1))</f>
        <v>6824080</v>
      </c>
      <c r="AQ37" s="37">
        <f ca="1">VALUE(CONCATENATE(Y37,Z37,AA37,AB37,AC37,AD37,AE37,AF37,AG37,AH37))</f>
        <v>6824080</v>
      </c>
    </row>
    <row r="38" spans="2:43" s="36" customFormat="1" ht="18" customHeight="1" thickBot="1" x14ac:dyDescent="0.35">
      <c r="B38" s="23"/>
      <c r="C38" s="29"/>
      <c r="D38" s="68" t="s">
        <v>0</v>
      </c>
      <c r="E38" s="25">
        <f ca="1">INT(AJ38/10^((AI35)-1))</f>
        <v>0</v>
      </c>
      <c r="F38" s="29">
        <f ca="1">INT((AJ38-((E38*10^((AI35)-1))))/10^((AI35)-2))</f>
        <v>4</v>
      </c>
      <c r="G38" s="22">
        <f ca="1">INT((AJ38-((E38*10^((AI35)-1)+F38*10^((AI35)-2))))/10^((AI35)-3))</f>
        <v>5</v>
      </c>
      <c r="H38" s="13">
        <f ca="1">INT((AJ38-((E38*10^((AI35)-1)+F38*10^((AI35)-2)+G38*10^((AI35)-3))))/10^((AI35)-4))</f>
        <v>3</v>
      </c>
      <c r="I38" s="14">
        <v>0</v>
      </c>
      <c r="J38" s="12">
        <v>0</v>
      </c>
      <c r="K38" s="32"/>
      <c r="L38" s="33"/>
      <c r="M38" s="22"/>
      <c r="N38" s="23"/>
      <c r="O38" s="68" t="s">
        <v>0</v>
      </c>
      <c r="P38" s="27">
        <f ca="1">INT(AM38/10^((AL35)-1))</f>
        <v>3</v>
      </c>
      <c r="Q38" s="23">
        <f ca="1">INT((AM38-((P38*10^((AL35)-1))))/10^((AL35)-2))</f>
        <v>4</v>
      </c>
      <c r="R38" s="29">
        <f ca="1">INT((AM38-((P38*10^((AL35)-1)+Q38*10^((AL35)-2))))/10^((AL35)-3))</f>
        <v>7</v>
      </c>
      <c r="S38" s="22">
        <f ca="1">INT((AM38-((P38*10^((AL35)-1)+Q38*10^((AL35)-2)+R38*10^((AL35)-3))))/10^((AL35)-4))</f>
        <v>2</v>
      </c>
      <c r="T38" s="13">
        <f ca="1">INT((AM38-((P38*10^((AL35)-1)+Q38*10^((AL35)-2)+R38*10^((AL35)-3)+S38*10^((AL35)-4))))/10^((AL35)-5))</f>
        <v>0</v>
      </c>
      <c r="U38" s="14">
        <v>0</v>
      </c>
      <c r="V38" s="12">
        <v>0</v>
      </c>
      <c r="W38" s="32"/>
      <c r="X38" s="33"/>
      <c r="Y38" s="22"/>
      <c r="Z38" s="68" t="s">
        <v>0</v>
      </c>
      <c r="AA38" s="26">
        <f ca="1">INT(AP38/10^((AO35)-1))</f>
        <v>2</v>
      </c>
      <c r="AB38" s="22">
        <f ca="1">INT((AP38-((AA38*10^((AO35)-1))))/10^((AO35)-2))</f>
        <v>5</v>
      </c>
      <c r="AC38" s="23">
        <f ca="1">INT((AP38-((AA38*10^((AO35)-1)+AB38*10^((AO35)-2))))/10^((AO35)-3))</f>
        <v>5</v>
      </c>
      <c r="AD38" s="29">
        <f ca="1">INT((AP38-((AA38*10^((AO35)-1)+AB38*10^((AO35)-2)+AC38*10^((AO35)-3))))/10^((AO35)-4))</f>
        <v>9</v>
      </c>
      <c r="AE38" s="22">
        <f ca="1">INT((AP38-((AA38*10^((AO35)-1)+AB38*10^((AO35)-2)+AC38*10^((AO35)-3)+AD38*10^((AO35)-4))))/10^((AO35)-5))</f>
        <v>0</v>
      </c>
      <c r="AF38" s="13">
        <f ca="1">INT((AP38-((AA38*10^((AO35)-1)+AB38*10^((AO35)-2)+AC38*10^((AO35)-3)+AD38*10^((AO35)-4)+AE38*10^((AO35)-5))))/10^((AO35)-6))</f>
        <v>3</v>
      </c>
      <c r="AG38" s="14">
        <v>0</v>
      </c>
      <c r="AH38" s="12">
        <v>0</v>
      </c>
      <c r="AI38" s="71"/>
      <c r="AJ38" s="41">
        <f ca="1">100*AJ33*VALUE(LEFT(AJ34,1))</f>
        <v>45300</v>
      </c>
      <c r="AK38" s="37">
        <f ca="1">VALUE(CONCATENATE(D38,E38,F38,G38,H38,I38,J38))</f>
        <v>45300</v>
      </c>
      <c r="AL38" s="71"/>
      <c r="AM38" s="41">
        <f ca="1">100*AM33*VALUE(LEFT(AM34,1))</f>
        <v>3472000</v>
      </c>
      <c r="AN38" s="37">
        <f ca="1">VALUE(CONCATENATE(M38,N38,O38,P38,Q38,R38,S38,T38,U38,V38))</f>
        <v>3472000</v>
      </c>
      <c r="AO38" s="71"/>
      <c r="AP38" s="41">
        <f ca="1">100*AP33*VALUE(LEFT(AP34,1))</f>
        <v>25590300</v>
      </c>
      <c r="AQ38" s="37">
        <f ca="1">VALUE(CONCATENATE(Y38,Z38,AA38,AB38,AC38,AD38,AE38,AF38,AG38,AH38))</f>
        <v>25590300</v>
      </c>
    </row>
    <row r="39" spans="2:43" ht="18" customHeight="1" thickTop="1" x14ac:dyDescent="0.3">
      <c r="B39" s="43"/>
      <c r="C39" s="17"/>
      <c r="D39" s="46"/>
      <c r="E39" s="56">
        <f ca="1">VALUE(RIGHT((E35+E36+E37+E38),1))</f>
        <v>0</v>
      </c>
      <c r="F39" s="47" t="str">
        <f ca="1">RIGHT((F35+F36+F37+F38),1)</f>
        <v>4</v>
      </c>
      <c r="G39" s="46" t="str">
        <f ca="1">RIGHT((G35+G36+G37+G38),1)</f>
        <v>6</v>
      </c>
      <c r="H39" s="44" t="str">
        <f ca="1">RIGHT((H35+H36+H37+H38),1)</f>
        <v>6</v>
      </c>
      <c r="I39" s="47" t="str">
        <f ca="1">RIGHT((I35+I36+I37+I38),1)</f>
        <v>5</v>
      </c>
      <c r="J39" s="46" t="str">
        <f ca="1">RIGHT((J35+J36+J37+J38),1)</f>
        <v>9</v>
      </c>
      <c r="L39" s="17"/>
      <c r="M39" s="42"/>
      <c r="N39" s="44"/>
      <c r="O39" s="47"/>
      <c r="P39" s="57">
        <f ca="1">VALUE(RIGHT((P35+P36+P37+P38),1))</f>
        <v>3</v>
      </c>
      <c r="Q39" s="44" t="str">
        <f t="shared" ref="Q39:V39" ca="1" si="6">RIGHT((Q35+Q36+Q37+Q38),1)</f>
        <v>6</v>
      </c>
      <c r="R39" s="47" t="str">
        <f t="shared" ca="1" si="6"/>
        <v>3</v>
      </c>
      <c r="S39" s="46" t="str">
        <f t="shared" ca="1" si="6"/>
        <v>6</v>
      </c>
      <c r="T39" s="44" t="str">
        <f t="shared" ca="1" si="6"/>
        <v>9</v>
      </c>
      <c r="U39" s="47" t="str">
        <f t="shared" ca="1" si="6"/>
        <v>2</v>
      </c>
      <c r="V39" s="46" t="str">
        <f t="shared" ca="1" si="6"/>
        <v>0</v>
      </c>
      <c r="X39" s="17"/>
      <c r="Y39" s="42"/>
      <c r="Z39" s="44"/>
      <c r="AA39" s="45">
        <f ca="1">VALUE(RIGHT((AA35+AA36+AA37+AA38),1))</f>
        <v>3</v>
      </c>
      <c r="AB39" s="46" t="str">
        <f t="shared" ref="AB39:AH39" ca="1" si="7">RIGHT((AB35+AB36+AB37+AB38),1)</f>
        <v>3</v>
      </c>
      <c r="AC39" s="44" t="str">
        <f t="shared" ca="1" si="7"/>
        <v>0</v>
      </c>
      <c r="AD39" s="47" t="str">
        <f t="shared" ca="1" si="7"/>
        <v>1</v>
      </c>
      <c r="AE39" s="46" t="str">
        <f t="shared" ca="1" si="7"/>
        <v>1</v>
      </c>
      <c r="AF39" s="44" t="str">
        <f t="shared" ca="1" si="7"/>
        <v>4</v>
      </c>
      <c r="AG39" s="47" t="str">
        <f t="shared" ca="1" si="7"/>
        <v>8</v>
      </c>
      <c r="AH39" s="46" t="str">
        <f t="shared" ca="1" si="7"/>
        <v>7</v>
      </c>
      <c r="AJ39" s="50">
        <f ca="1">SUM(AJ36,AJ37,AJ38)</f>
        <v>46659</v>
      </c>
      <c r="AK39" s="37">
        <f ca="1">VALUE(CONCATENATE(D39,E39,F39,G39,H39,I39,J39))</f>
        <v>46659</v>
      </c>
      <c r="AM39" s="50">
        <f ca="1">SUM(AM36,AM37,AM38)</f>
        <v>3636920</v>
      </c>
      <c r="AN39" s="37">
        <f ca="1">VALUE(CONCATENATE(M39,N39,O39,P39,Q39,R39,S39,T39,U39,V39))</f>
        <v>3636920</v>
      </c>
      <c r="AP39" s="50">
        <f ca="1">SUM(AP36,AP37,AP38)</f>
        <v>33011487</v>
      </c>
      <c r="AQ39" s="37">
        <f ca="1">VALUE(CONCATENATE(Y39,Z39,AA39,AB39,AC39,AD39,AE39,AF39,AG39,AH39))</f>
        <v>33011487</v>
      </c>
    </row>
    <row r="40" spans="2:43" ht="18" customHeight="1" x14ac:dyDescent="0.3">
      <c r="B40" s="43"/>
      <c r="C40" s="17"/>
      <c r="D40" s="42"/>
      <c r="E40" s="53"/>
      <c r="F40" s="17"/>
      <c r="G40" s="42"/>
      <c r="H40" s="43"/>
      <c r="I40" s="17"/>
      <c r="J40" s="42"/>
      <c r="L40" s="17"/>
      <c r="M40" s="42"/>
      <c r="N40" s="43"/>
      <c r="O40" s="17"/>
      <c r="P40" s="54"/>
      <c r="Q40" s="43"/>
      <c r="R40" s="17"/>
      <c r="S40" s="42"/>
      <c r="T40" s="43"/>
      <c r="U40" s="17"/>
      <c r="V40" s="42"/>
      <c r="X40" s="17"/>
      <c r="Y40" s="42"/>
      <c r="Z40" s="43"/>
      <c r="AA40" s="52"/>
      <c r="AB40" s="42"/>
      <c r="AC40" s="43"/>
      <c r="AD40" s="17"/>
      <c r="AE40" s="42"/>
      <c r="AF40" s="43"/>
      <c r="AG40" s="17"/>
      <c r="AH40" s="42"/>
      <c r="AJ40" s="50"/>
      <c r="AK40" s="37"/>
      <c r="AM40" s="50"/>
      <c r="AN40" s="37"/>
      <c r="AP40" s="50"/>
      <c r="AQ40" s="37"/>
    </row>
    <row r="41" spans="2:43" ht="18" customHeight="1" x14ac:dyDescent="0.3">
      <c r="B41" s="10"/>
      <c r="C41" s="11"/>
      <c r="D41" s="8"/>
      <c r="E41" s="10"/>
      <c r="F41" s="11"/>
      <c r="G41" s="8"/>
      <c r="H41" s="10"/>
      <c r="I41" s="11"/>
      <c r="J41" s="8"/>
      <c r="L41" s="17"/>
      <c r="M41" s="42"/>
      <c r="N41" s="10"/>
      <c r="O41" s="11"/>
      <c r="P41" s="8"/>
      <c r="Q41" s="10"/>
      <c r="R41" s="11"/>
      <c r="S41" s="8"/>
      <c r="T41" s="10"/>
      <c r="U41" s="11"/>
      <c r="V41" s="8"/>
      <c r="X41" s="11"/>
      <c r="Y41" s="8"/>
      <c r="Z41" s="10"/>
      <c r="AA41" s="51"/>
      <c r="AB41" s="8"/>
      <c r="AC41" s="10"/>
      <c r="AD41" s="11"/>
      <c r="AE41" s="8"/>
      <c r="AF41" s="10"/>
      <c r="AG41" s="11"/>
    </row>
    <row r="42" spans="2:43" ht="8.1" customHeight="1" x14ac:dyDescent="0.3">
      <c r="B42" s="369" t="s">
        <v>11</v>
      </c>
      <c r="C42" s="369"/>
      <c r="L42" s="369" t="s">
        <v>12</v>
      </c>
      <c r="M42" s="369"/>
      <c r="X42" s="369" t="s">
        <v>13</v>
      </c>
      <c r="Y42" s="369"/>
    </row>
    <row r="43" spans="2:43" s="82" customFormat="1" ht="8.1" customHeight="1" x14ac:dyDescent="0.2">
      <c r="B43" s="369"/>
      <c r="C43" s="369"/>
      <c r="D43" s="77"/>
      <c r="E43" s="1">
        <f ca="1">INT(((F47*G48)+F43)/10)</f>
        <v>0</v>
      </c>
      <c r="F43" s="1"/>
      <c r="G43" s="1">
        <f ca="1">INT(((H47*G48)+H43)/10)</f>
        <v>5</v>
      </c>
      <c r="H43" s="1">
        <f ca="1">INT(((I47*G48)+I43)/10)</f>
        <v>6</v>
      </c>
      <c r="I43" s="1">
        <f ca="1">INT((J47*G48)/10)</f>
        <v>6</v>
      </c>
      <c r="J43" s="77"/>
      <c r="K43" s="78"/>
      <c r="L43" s="369"/>
      <c r="M43" s="369"/>
      <c r="N43" s="79"/>
      <c r="O43" s="80"/>
      <c r="P43" s="77"/>
      <c r="Q43" s="1"/>
      <c r="R43" s="1">
        <f ca="1">INT(((S47*S48)+S43)/10)</f>
        <v>1</v>
      </c>
      <c r="S43" s="1">
        <f ca="1">INT(((T47*S48)+T43)/10)</f>
        <v>2</v>
      </c>
      <c r="T43" s="1">
        <f ca="1">INT(((U47*S48)+U43)/10)</f>
        <v>1</v>
      </c>
      <c r="U43" s="1">
        <f ca="1">INT((V47*S48)/10)</f>
        <v>0</v>
      </c>
      <c r="V43" s="77"/>
      <c r="W43" s="78"/>
      <c r="X43" s="369"/>
      <c r="Y43" s="369"/>
      <c r="Z43" s="79"/>
      <c r="AA43" s="80"/>
      <c r="AB43" s="77"/>
      <c r="AC43" s="1">
        <f ca="1">INT(((AD47*AE48)+AD43)/10)</f>
        <v>1</v>
      </c>
      <c r="AD43" s="1">
        <f ca="1">INT(((AE47*AE48)+AE43)/10)</f>
        <v>1</v>
      </c>
      <c r="AE43" s="1">
        <f ca="1">INT(((AF47*AE48)+AF43)/10)</f>
        <v>0</v>
      </c>
      <c r="AF43" s="1">
        <f ca="1">INT(((AG47*AE48)+AG43)/10)</f>
        <v>1</v>
      </c>
      <c r="AG43" s="1">
        <f ca="1">INT((AH47*AE48)/10)</f>
        <v>4</v>
      </c>
      <c r="AH43" s="77"/>
      <c r="AI43" s="81"/>
      <c r="AL43" s="81"/>
      <c r="AO43" s="81"/>
    </row>
    <row r="44" spans="2:43" s="82" customFormat="1" ht="8.1" customHeight="1" x14ac:dyDescent="0.2">
      <c r="B44" s="286"/>
      <c r="C44" s="287"/>
      <c r="D44" s="77"/>
      <c r="E44" s="1">
        <f ca="1">INT(((F47*H48)+F44)/10)</f>
        <v>0</v>
      </c>
      <c r="F44" s="1"/>
      <c r="G44" s="1">
        <f ca="1">INT(((H47*H48)+H44)/10)</f>
        <v>6</v>
      </c>
      <c r="H44" s="1">
        <f ca="1">INT(((I47*H48)+I44)/10)</f>
        <v>7</v>
      </c>
      <c r="I44" s="1">
        <f ca="1">INT((J47*H48)/10)</f>
        <v>7</v>
      </c>
      <c r="J44" s="77"/>
      <c r="K44" s="78"/>
      <c r="L44" s="287"/>
      <c r="M44" s="288"/>
      <c r="N44" s="79"/>
      <c r="O44" s="80"/>
      <c r="P44" s="77"/>
      <c r="Q44" s="1"/>
      <c r="R44" s="1">
        <f ca="1">INT(((S47*T48)+S44)/10)</f>
        <v>0</v>
      </c>
      <c r="S44" s="1">
        <f ca="1">INT(((T47*T48)+T44)/10)</f>
        <v>1</v>
      </c>
      <c r="T44" s="1">
        <f ca="1">INT(((U47*T48)+U44)/10)</f>
        <v>1</v>
      </c>
      <c r="U44" s="1">
        <f ca="1">INT((V47*T48)/10)</f>
        <v>0</v>
      </c>
      <c r="V44" s="77"/>
      <c r="W44" s="78"/>
      <c r="X44" s="292"/>
      <c r="Y44" s="292"/>
      <c r="Z44" s="79"/>
      <c r="AA44" s="80"/>
      <c r="AB44" s="77"/>
      <c r="AC44" s="1">
        <f ca="1">INT(((AD47*AF48)+AD44)/10)</f>
        <v>0</v>
      </c>
      <c r="AD44" s="1">
        <f ca="1">INT(((AE47*AF48)+AE44)/10)</f>
        <v>0</v>
      </c>
      <c r="AE44" s="1">
        <f ca="1">INT(((AF47*AF48)+AF44)/10)</f>
        <v>0</v>
      </c>
      <c r="AF44" s="1">
        <f ca="1">INT(((AG47*AF48)+AG44)/10)</f>
        <v>0</v>
      </c>
      <c r="AG44" s="1">
        <f ca="1">INT((AH47*AF48)/10)</f>
        <v>0</v>
      </c>
      <c r="AH44" s="77"/>
      <c r="AI44" s="81"/>
      <c r="AL44" s="81"/>
      <c r="AO44" s="81"/>
    </row>
    <row r="45" spans="2:43" s="82" customFormat="1" ht="8.1" customHeight="1" x14ac:dyDescent="0.2">
      <c r="B45" s="286"/>
      <c r="C45" s="287"/>
      <c r="D45" s="77"/>
      <c r="E45" s="1">
        <f ca="1">INT(((F47*I48)+F45)/10)</f>
        <v>0</v>
      </c>
      <c r="F45" s="1"/>
      <c r="G45" s="1">
        <f ca="1">INT(((H47*I48)+H45)/10)</f>
        <v>5</v>
      </c>
      <c r="H45" s="1">
        <f ca="1">INT(((I47*I48)+I45)/10)</f>
        <v>6</v>
      </c>
      <c r="I45" s="1">
        <f ca="1">INT((J47*I48)/10)</f>
        <v>6</v>
      </c>
      <c r="J45" s="77"/>
      <c r="K45" s="78"/>
      <c r="L45" s="287"/>
      <c r="M45" s="288"/>
      <c r="N45" s="79"/>
      <c r="O45" s="80"/>
      <c r="P45" s="77"/>
      <c r="Q45" s="1"/>
      <c r="R45" s="1">
        <f ca="1">INT(((S47*U48)+S45)/10)</f>
        <v>1</v>
      </c>
      <c r="S45" s="1">
        <f ca="1">INT(((T47*U48)+T45)/10)</f>
        <v>2</v>
      </c>
      <c r="T45" s="1">
        <f ca="1">INT(((U47*U48)+U45)/10)</f>
        <v>1</v>
      </c>
      <c r="U45" s="1">
        <f ca="1">INT((V47*U48)/10)</f>
        <v>0</v>
      </c>
      <c r="V45" s="77"/>
      <c r="W45" s="78"/>
      <c r="X45" s="292"/>
      <c r="Y45" s="292"/>
      <c r="Z45" s="79"/>
      <c r="AA45" s="80"/>
      <c r="AB45" s="77"/>
      <c r="AC45" s="1">
        <f ca="1">INT(((AD47*AG48)+AD45)/10)</f>
        <v>0</v>
      </c>
      <c r="AD45" s="1">
        <f ca="1">INT(((AE47*AG48)+AE45)/10)</f>
        <v>0</v>
      </c>
      <c r="AE45" s="1">
        <f ca="1">INT(((AF47*AG48)+AF45)/10)</f>
        <v>0</v>
      </c>
      <c r="AF45" s="1">
        <f ca="1">INT(((AG47*AG48)+AG45)/10)</f>
        <v>0</v>
      </c>
      <c r="AG45" s="1">
        <f ca="1">INT((AH47*AG48)/10)</f>
        <v>0</v>
      </c>
      <c r="AH45" s="77"/>
      <c r="AI45" s="81"/>
      <c r="AL45" s="81"/>
      <c r="AO45" s="81"/>
    </row>
    <row r="46" spans="2:43" s="82" customFormat="1" ht="8.1" customHeight="1" x14ac:dyDescent="0.2">
      <c r="B46" s="370">
        <v>0.5</v>
      </c>
      <c r="C46" s="370"/>
      <c r="D46" s="77"/>
      <c r="E46" s="1">
        <f ca="1">INT(((F47*J48)+F46)/10)</f>
        <v>0</v>
      </c>
      <c r="F46" s="1"/>
      <c r="G46" s="1">
        <f ca="1">INT(((H47*J48)+H46)/10)</f>
        <v>3</v>
      </c>
      <c r="H46" s="1">
        <f ca="1">INT(((I47*J48)+I46)/10)</f>
        <v>3</v>
      </c>
      <c r="I46" s="1">
        <f ca="1">INT((J47*J48)/10)</f>
        <v>3</v>
      </c>
      <c r="J46" s="3"/>
      <c r="K46" s="78"/>
      <c r="L46" s="370">
        <v>0.5</v>
      </c>
      <c r="M46" s="370"/>
      <c r="N46" s="79"/>
      <c r="O46" s="80"/>
      <c r="P46" s="77"/>
      <c r="Q46" s="1"/>
      <c r="R46" s="1">
        <f ca="1">INT(((S47*V48)+S46)/10)</f>
        <v>3</v>
      </c>
      <c r="S46" s="1">
        <f ca="1">INT(((T47*V48)+T46)/10)</f>
        <v>7</v>
      </c>
      <c r="T46" s="1">
        <f ca="1">INT(((U47*V48)+U46)/10)</f>
        <v>4</v>
      </c>
      <c r="U46" s="1">
        <f ca="1">INT((V47*V48)/10)</f>
        <v>0</v>
      </c>
      <c r="V46" s="3"/>
      <c r="W46" s="78"/>
      <c r="X46" s="370">
        <v>0.5</v>
      </c>
      <c r="Y46" s="370"/>
      <c r="Z46" s="79"/>
      <c r="AA46" s="80"/>
      <c r="AB46" s="77"/>
      <c r="AC46" s="1">
        <f ca="1">INT(((AD47*AH48)+AD46)/10)</f>
        <v>0</v>
      </c>
      <c r="AD46" s="1">
        <f ca="1">INT(((AE47*AH48)+AE46)/10)</f>
        <v>0</v>
      </c>
      <c r="AE46" s="1">
        <f ca="1">INT(((AF47*AH48)+AF46)/10)</f>
        <v>0</v>
      </c>
      <c r="AF46" s="1">
        <f ca="1">INT(((AG47*AH48)+AG46)/10)</f>
        <v>0</v>
      </c>
      <c r="AG46" s="1">
        <f ca="1">INT((AH47*AH48)/10)</f>
        <v>3</v>
      </c>
      <c r="AH46" s="3"/>
      <c r="AI46" s="81"/>
      <c r="AL46" s="81"/>
      <c r="AO46" s="81"/>
    </row>
    <row r="47" spans="2:43" ht="18" customHeight="1" x14ac:dyDescent="0.3">
      <c r="B47" s="10"/>
      <c r="C47" s="11"/>
      <c r="D47" s="12"/>
      <c r="E47" s="13"/>
      <c r="F47" s="14"/>
      <c r="G47" s="12" t="str">
        <f ca="1">MID($AJ$47,$AI$47-3,1)</f>
        <v>4</v>
      </c>
      <c r="H47" s="13" t="str">
        <f ca="1">MID($AJ$47,$AI$47-2,1)</f>
        <v>7</v>
      </c>
      <c r="I47" s="14" t="str">
        <f ca="1">MID($AJ$47,$AI$47-1,1)</f>
        <v>9</v>
      </c>
      <c r="J47" s="12" t="str">
        <f ca="1">MID($AJ$47,$AI$47,1)</f>
        <v>9</v>
      </c>
      <c r="K47" s="32"/>
      <c r="L47" s="38"/>
      <c r="M47" s="39"/>
      <c r="N47" s="13"/>
      <c r="O47" s="14"/>
      <c r="P47" s="12"/>
      <c r="Q47" s="13"/>
      <c r="R47" s="14" t="str">
        <f ca="1">MID($AM$47,$AL$47-4,1)</f>
        <v>5</v>
      </c>
      <c r="S47" s="12" t="str">
        <f ca="1">MID($AM$47,$AL$47-3,1)</f>
        <v>4</v>
      </c>
      <c r="T47" s="13" t="str">
        <f ca="1">MID($AM$47,$AL$47-2,1)</f>
        <v>9</v>
      </c>
      <c r="U47" s="14" t="str">
        <f ca="1">MID($AM$47,$AL$47-1,1)</f>
        <v>5</v>
      </c>
      <c r="V47" s="12" t="str">
        <f ca="1">MID($AM$47,$AL$47,1)</f>
        <v>0</v>
      </c>
      <c r="W47" s="32"/>
      <c r="X47" s="38"/>
      <c r="Y47" s="39"/>
      <c r="Z47" s="13"/>
      <c r="AA47" s="14"/>
      <c r="AB47" s="12"/>
      <c r="AC47" s="13" t="str">
        <f ca="1">MID($AP$47,$AO$47-5,1)</f>
        <v>9</v>
      </c>
      <c r="AD47" s="14" t="str">
        <f ca="1">MID($AP$47,$AO$47-4,1)</f>
        <v>2</v>
      </c>
      <c r="AE47" s="12" t="str">
        <f ca="1">MID($AP$47,$AO$47-3,1)</f>
        <v>2</v>
      </c>
      <c r="AF47" s="13" t="str">
        <f ca="1">MID($AP$47,$AO$47-2,1)</f>
        <v>0</v>
      </c>
      <c r="AG47" s="14" t="str">
        <f ca="1">MID($AP$47,$AO$47-1,1)</f>
        <v>1</v>
      </c>
      <c r="AH47" s="12" t="str">
        <f ca="1">MID($AP$47,$AO$47,1)</f>
        <v>8</v>
      </c>
      <c r="AI47" s="70">
        <v>4</v>
      </c>
      <c r="AJ47" s="15">
        <f ca="1">RANDBETWEEN(10^(AI47-1),10^AI47)</f>
        <v>4799</v>
      </c>
      <c r="AL47" s="70">
        <v>5</v>
      </c>
      <c r="AM47" s="15">
        <f ca="1">RANDBETWEEN(10^(AL47-1),10^AL47)</f>
        <v>54950</v>
      </c>
      <c r="AO47" s="70">
        <v>6</v>
      </c>
      <c r="AP47" s="15">
        <f ca="1">RANDBETWEEN(10^(AO47-1),10^AO47)</f>
        <v>922018</v>
      </c>
    </row>
    <row r="48" spans="2:43" ht="18" customHeight="1" thickBot="1" x14ac:dyDescent="0.35">
      <c r="B48" s="20" t="str">
        <f>F8</f>
        <v>×</v>
      </c>
      <c r="C48" s="11"/>
      <c r="D48" s="12"/>
      <c r="E48" s="13"/>
      <c r="F48" s="14"/>
      <c r="G48" s="12" t="str">
        <f ca="1">MID($AJ$48,$AI$48-3,1)</f>
        <v>7</v>
      </c>
      <c r="H48" s="13" t="str">
        <f ca="1">MID($AJ$48,$AI$48-2,1)</f>
        <v>8</v>
      </c>
      <c r="I48" s="14" t="str">
        <f ca="1">MID($AJ$48,$AI$48-1,1)</f>
        <v>7</v>
      </c>
      <c r="J48" s="12" t="str">
        <f ca="1">MID($AJ$48,$AI$48,1)</f>
        <v>4</v>
      </c>
      <c r="K48" s="32"/>
      <c r="L48" s="38"/>
      <c r="M48" s="39"/>
      <c r="N48" s="100" t="str">
        <f>F8</f>
        <v>×</v>
      </c>
      <c r="O48" s="14"/>
      <c r="P48" s="12"/>
      <c r="Q48" s="13"/>
      <c r="R48" s="14"/>
      <c r="S48" s="12" t="str">
        <f ca="1">MID($AM$48,$AL$48-3,1)</f>
        <v>3</v>
      </c>
      <c r="T48" s="13" t="str">
        <f ca="1">MID($AM$48,$AL$48-2,1)</f>
        <v>2</v>
      </c>
      <c r="U48" s="14" t="str">
        <f ca="1">MID($AM$48,$AL$48-1,1)</f>
        <v>3</v>
      </c>
      <c r="V48" s="12" t="str">
        <f ca="1">MID($AM$48,$AL$48,1)</f>
        <v>8</v>
      </c>
      <c r="W48" s="32"/>
      <c r="X48" s="38"/>
      <c r="Y48" s="39"/>
      <c r="Z48" s="100" t="str">
        <f>F8</f>
        <v>×</v>
      </c>
      <c r="AA48" s="14"/>
      <c r="AB48" s="12"/>
      <c r="AC48" s="13"/>
      <c r="AD48" s="14"/>
      <c r="AE48" s="12" t="str">
        <f ca="1">MID($AP$48,$AO$48-3,1)</f>
        <v>6</v>
      </c>
      <c r="AF48" s="13" t="str">
        <f ca="1">MID($AP$48,$AO$48-2,1)</f>
        <v>0</v>
      </c>
      <c r="AG48" s="14" t="str">
        <f ca="1">MID($AP$48,$AO$48-1,1)</f>
        <v>0</v>
      </c>
      <c r="AH48" s="12" t="str">
        <f ca="1">MID($AP$48,$AO$48,1)</f>
        <v>4</v>
      </c>
      <c r="AI48" s="70">
        <v>4</v>
      </c>
      <c r="AJ48" s="24">
        <f ca="1">IF(AI48&gt;1,RANDBETWEEN(10^(AI48-1),10^AI48),RANDBETWEEN(1,9))</f>
        <v>7874</v>
      </c>
      <c r="AL48" s="70">
        <v>4</v>
      </c>
      <c r="AM48" s="24">
        <f ca="1">IF(AL48&gt;1,RANDBETWEEN(10^(AL48-1),10^AL48),RANDBETWEEN(1,9))</f>
        <v>3238</v>
      </c>
      <c r="AO48" s="70">
        <v>4</v>
      </c>
      <c r="AP48" s="24">
        <f ca="1">IF(AO48&gt;1,RANDBETWEEN(10^(AO48-1),10^AO48),RANDBETWEEN(1,9))</f>
        <v>6004</v>
      </c>
    </row>
    <row r="49" spans="2:43" s="75" customFormat="1" ht="8.1" customHeight="1" thickTop="1" x14ac:dyDescent="0.2">
      <c r="B49" s="72"/>
      <c r="C49" s="73">
        <f t="shared" ref="C49:H49" ca="1" si="8">INT((D50+D51+D52+D53+D49)/10)</f>
        <v>0</v>
      </c>
      <c r="D49" s="74">
        <f t="shared" ca="1" si="8"/>
        <v>1</v>
      </c>
      <c r="E49" s="72">
        <f t="shared" ca="1" si="8"/>
        <v>1</v>
      </c>
      <c r="F49" s="73">
        <f t="shared" ca="1" si="8"/>
        <v>2</v>
      </c>
      <c r="G49" s="74">
        <f t="shared" ca="1" si="8"/>
        <v>1</v>
      </c>
      <c r="H49" s="73">
        <f t="shared" ca="1" si="8"/>
        <v>1</v>
      </c>
      <c r="I49" s="73">
        <f ca="1">INT((J50+J51+J52+J53+J49)/10)</f>
        <v>0</v>
      </c>
      <c r="J49" s="74"/>
      <c r="L49" s="73"/>
      <c r="M49" s="74"/>
      <c r="N49" s="72">
        <f t="shared" ref="N49:T49" ca="1" si="9">INT((O50+O51+O52+O53+O49)/10)</f>
        <v>0</v>
      </c>
      <c r="O49" s="73">
        <f t="shared" ca="1" si="9"/>
        <v>0</v>
      </c>
      <c r="P49" s="74">
        <f t="shared" ca="1" si="9"/>
        <v>2</v>
      </c>
      <c r="Q49" s="72">
        <f t="shared" ca="1" si="9"/>
        <v>2</v>
      </c>
      <c r="R49" s="73">
        <f t="shared" ca="1" si="9"/>
        <v>1</v>
      </c>
      <c r="S49" s="74">
        <f t="shared" ca="1" si="9"/>
        <v>1</v>
      </c>
      <c r="T49" s="72">
        <f t="shared" ca="1" si="9"/>
        <v>0</v>
      </c>
      <c r="U49" s="73">
        <f ca="1">INT((V50+V51+V52+V53+V49)/10)</f>
        <v>0</v>
      </c>
      <c r="V49" s="74"/>
      <c r="X49" s="73"/>
      <c r="Y49" s="74">
        <f t="shared" ref="Y49:AF49" ca="1" si="10">INT((Z50+Z51+Z52+Z53+Z49)/10)</f>
        <v>0</v>
      </c>
      <c r="Z49" s="72">
        <f t="shared" ca="1" si="10"/>
        <v>0</v>
      </c>
      <c r="AA49" s="73">
        <f t="shared" ca="1" si="10"/>
        <v>0</v>
      </c>
      <c r="AB49" s="74">
        <f t="shared" ca="1" si="10"/>
        <v>0</v>
      </c>
      <c r="AC49" s="72">
        <f t="shared" ca="1" si="10"/>
        <v>0</v>
      </c>
      <c r="AD49" s="73">
        <f t="shared" ca="1" si="10"/>
        <v>1</v>
      </c>
      <c r="AE49" s="74">
        <f t="shared" ca="1" si="10"/>
        <v>0</v>
      </c>
      <c r="AF49" s="72">
        <f t="shared" ca="1" si="10"/>
        <v>0</v>
      </c>
      <c r="AG49" s="73">
        <f ca="1">INT((AH50+AH51+AH52+AH53+AH49)/10)</f>
        <v>0</v>
      </c>
      <c r="AH49" s="74"/>
      <c r="AI49" s="76">
        <f>SUM(AI47,AI48)</f>
        <v>8</v>
      </c>
      <c r="AL49" s="76">
        <f>SUM(AL47,AL48)</f>
        <v>9</v>
      </c>
      <c r="AO49" s="76">
        <f>SUM(AO47,AO48)</f>
        <v>10</v>
      </c>
    </row>
    <row r="50" spans="2:43" s="36" customFormat="1" ht="18" customHeight="1" x14ac:dyDescent="0.3">
      <c r="B50" s="23"/>
      <c r="C50" s="29"/>
      <c r="D50" s="22"/>
      <c r="E50" s="43"/>
      <c r="F50" s="52">
        <f ca="1">INT(AJ50/10^((AI49)-4))</f>
        <v>1</v>
      </c>
      <c r="G50" s="42">
        <f ca="1">INT((AJ50-((F50*10^((AI49)-4))))/10^((AI49)-5))</f>
        <v>9</v>
      </c>
      <c r="H50" s="43">
        <f ca="1">INT((AJ50-((F50*10^((AI49)-4)+G50*10^((AI49)-5))))/10^((AI49)-6))</f>
        <v>1</v>
      </c>
      <c r="I50" s="17">
        <f ca="1">INT((AJ50-((F50*10^((AI49)-4)+G50*10^((AI49)-5)+H50*10^((AI49)-6))))/10^((AI49)-7))</f>
        <v>9</v>
      </c>
      <c r="J50" s="8">
        <f ca="1">INT((AJ50-((F50*10^((AI49)-4)+ G50*10^((AI49)-5)+ H50*10^((AI49)-6)+ I50*10^((AI49)-7))))/10^((AI49)-8))</f>
        <v>6</v>
      </c>
      <c r="K50" s="32"/>
      <c r="L50" s="33"/>
      <c r="M50" s="34"/>
      <c r="N50" s="23"/>
      <c r="O50" s="29"/>
      <c r="P50" s="22"/>
      <c r="Q50" s="53">
        <f ca="1">INT(AM50/10^((AL49)-4))</f>
        <v>4</v>
      </c>
      <c r="R50" s="17">
        <f ca="1">INT((AM50-((Q50*10^((AL49)-4))))/10^((AL49)-5))</f>
        <v>3</v>
      </c>
      <c r="S50" s="42">
        <f ca="1">INT((AM50-((Q50*10^((AL49)-4)+R50*10^((AL49)-5))))/10^((AL49)-6))</f>
        <v>9</v>
      </c>
      <c r="T50" s="43">
        <f ca="1">INT((AM50-((Q50*10^((AL49)-4)+R50*10^((AL49)-5)+S50*10^((AL49)-6))))/10^((AL49)-7))</f>
        <v>6</v>
      </c>
      <c r="U50" s="17">
        <f ca="1">INT((AM50-((Q50*10^((AL49)-4)+R50*10^((AL49)-5)+S50*10^((AL49)-6)+T50*10^((AL49)-7))))/10^((AL49)-8))</f>
        <v>0</v>
      </c>
      <c r="V50" s="8">
        <f ca="1">INT((AM50-((Q50*10^((AL49)-4)+R50*10^((AL49)-5)+S50*10^((AL49)-6)+T50*10^((AL49)-7)+U50*10^((AL49)-8))))/10^((AL49)-9))</f>
        <v>0</v>
      </c>
      <c r="W50" s="32"/>
      <c r="X50" s="33"/>
      <c r="Y50" s="34"/>
      <c r="Z50" s="23"/>
      <c r="AA50" s="29"/>
      <c r="AB50" s="27">
        <f ca="1">INT(AP50/10^((AO49)-4))</f>
        <v>3</v>
      </c>
      <c r="AC50" s="43">
        <f ca="1">INT((AP50-(AB50*10^((AO49)-4)))/10^((AO49)-5))</f>
        <v>6</v>
      </c>
      <c r="AD50" s="17">
        <f ca="1">INT((AP50-((AB50*10^((AO49)-4)+AC50*10^((AO49)-5))))/10^((AO49)-6))</f>
        <v>8</v>
      </c>
      <c r="AE50" s="42">
        <f ca="1">INT((AP50-((AB50*10^((AO49)-4)+AC50*10^((AO49)-5)+AD50*10^((AO49)-6))))/10^((AO49)-7))</f>
        <v>8</v>
      </c>
      <c r="AF50" s="43">
        <f ca="1">INT((AP50-((AB50*10^((AO49)-4)+AC50*10^((AO49)-5)+AD50*10^((AO49)-6)+AE50*10^((AO49)-7))))/10^((AO49)-8))</f>
        <v>0</v>
      </c>
      <c r="AG50" s="17">
        <f ca="1">INT((AP50-((AB50*10^((AO49)-4)+AC50*10^((AO49)-5)+AD50*10^((AO49)-6)+AE50*10^((AO49)-7)+AF50*10^((AO49)-8))))/10^((AO49)-9))</f>
        <v>7</v>
      </c>
      <c r="AH50" s="8">
        <f ca="1">INT((AP50-((AB50*10^((AO49)-4)+AC50*10^((AO49)-5)+AD50*10^((AO49)-6)+AE50*10^((AO49)-7)+AF50*10^((AO49)-8)+AG50*10^((AO49)-9))))/10^((AO49)-10))</f>
        <v>2</v>
      </c>
      <c r="AI50" s="71"/>
      <c r="AJ50" s="37">
        <f ca="1">AJ47*VALUE(RIGHT(AJ48,1))</f>
        <v>19196</v>
      </c>
      <c r="AK50" s="37">
        <f ca="1">VALUE(CONCATENATE(B50,C50,D50,E50,F50,G50,H50,I50,J50))</f>
        <v>19196</v>
      </c>
      <c r="AL50" s="71"/>
      <c r="AM50" s="37">
        <f ca="1">AM47*VALUE(RIGHT(AM48,1))</f>
        <v>439600</v>
      </c>
      <c r="AN50" s="37">
        <f ca="1">VALUE(CONCATENATE(M50,N50,O50,P50,Q50,R50,S50,T50,U50,V50))</f>
        <v>439600</v>
      </c>
      <c r="AO50" s="71"/>
      <c r="AP50" s="37">
        <f ca="1">AP47*VALUE(RIGHT(AP48,1))</f>
        <v>3688072</v>
      </c>
      <c r="AQ50" s="37">
        <f ca="1">VALUE(CONCATENATE(Y50,Z50,AA50,AB50,AC50,AD50,AE50,AF50,AG50,AH50))</f>
        <v>3688072</v>
      </c>
    </row>
    <row r="51" spans="2:43" ht="18" customHeight="1" x14ac:dyDescent="0.3">
      <c r="B51" s="68" t="s">
        <v>0</v>
      </c>
      <c r="C51" s="29"/>
      <c r="D51" s="42"/>
      <c r="E51" s="53">
        <f ca="1">INT(AJ51/10^((AI49)-3))</f>
        <v>3</v>
      </c>
      <c r="F51" s="17">
        <f ca="1">INT((AJ51-((E51*10^((AI49)-3))))/10^((AI49)-4))</f>
        <v>3</v>
      </c>
      <c r="G51" s="42">
        <f ca="1">INT((AJ51-((E51*10^((AI49)-3)+F51*10^((AI49)-4))))/10^((AI49)-5))</f>
        <v>5</v>
      </c>
      <c r="H51" s="43">
        <f ca="1">INT((AJ51-((E51*10^((AI49)-3)+F51*10^((AI49)-4)+G51*10^((AI49)-5))))/10^((AI49)-6))</f>
        <v>9</v>
      </c>
      <c r="I51" s="11">
        <f ca="1">INT((AJ51-((E51*10^((AI49)-3)+F51*10^((AI49)-4)+G51*10^((AI49)-5)+H51*10^((AI49)-6))))/10^((AI49)-7))</f>
        <v>3</v>
      </c>
      <c r="J51" s="8">
        <v>0</v>
      </c>
      <c r="L51" s="5"/>
      <c r="M51" s="68" t="s">
        <v>0</v>
      </c>
      <c r="N51" s="10"/>
      <c r="O51" s="29"/>
      <c r="P51" s="54">
        <f ca="1">INT(AM51/10^((AL49)-3))</f>
        <v>1</v>
      </c>
      <c r="Q51" s="43">
        <f ca="1">INT((AM51-((P51*10^((AL49)-3))))/10^((AL49)-4))</f>
        <v>6</v>
      </c>
      <c r="R51" s="17">
        <f ca="1">INT((AM51-((P51*10^((AL49)-3)+Q51*10^((AL49)-4))))/10^((AL49)-5))</f>
        <v>4</v>
      </c>
      <c r="S51" s="42">
        <f ca="1">INT((AM51-((P51*10^((AL49)-3)+Q51*10^((AL49)-4)+R51*10^((AL49)-5))))/10^((AL49)-6))</f>
        <v>8</v>
      </c>
      <c r="T51" s="43">
        <f ca="1">INT((AM51-((P51*10^((AL49)-3)+Q51*10^((AL49)-4)+R51*10^((AL49)-5)+S51*10^((AL49)-6))))/10^((AL49)-7))</f>
        <v>5</v>
      </c>
      <c r="U51" s="11">
        <f ca="1">INT((AM51-((P51*10^((AL49)-3)+Q51*10^((AL49)-4)+R51*10^((AL49)-5)+S51*10^((AL49)-6)+T51*10^((AL49)-7))))/10^((AL49)-8))</f>
        <v>0</v>
      </c>
      <c r="V51" s="8">
        <v>0</v>
      </c>
      <c r="X51" s="68" t="s">
        <v>0</v>
      </c>
      <c r="Z51" s="10"/>
      <c r="AA51" s="26">
        <f ca="1">INT(AP51/10^((AO49)-3))</f>
        <v>0</v>
      </c>
      <c r="AB51" s="42">
        <f ca="1">INT((AP51-(AA51*10^((AO49)-3)))/10^((AO49)-4))</f>
        <v>0</v>
      </c>
      <c r="AC51" s="43">
        <f ca="1">INT((AP51-((AA51*10^((AO49)-3)+AB51*10^((AO49)-4))))/10^((AO49)-5))</f>
        <v>0</v>
      </c>
      <c r="AD51" s="17">
        <f ca="1">INT((AP51-((AA51*10^((AO49)-3)+AB51*10^((AO49)-4)+AC51*10^((AO49)-5))))/10^((AO49)-6))</f>
        <v>0</v>
      </c>
      <c r="AE51" s="42">
        <f ca="1">INT((AP51-((AA51*10^((AO49)-3)+AB51*10^((AO49)-4)+AC51*10^((AO49)-5)+AD51*10^((AO49)-6))))/10^((AO49)-7))</f>
        <v>0</v>
      </c>
      <c r="AF51" s="43">
        <f ca="1">INT((AP51-((AA51*10^((AO49)-3)+AB51*10^((AO49)-4)+AC51*10^((AO49)-5)+AD51*10^((AO49)-6)+AE51*10^((AO49)-7))))/10^((AO49)-8))</f>
        <v>0</v>
      </c>
      <c r="AG51" s="11">
        <f ca="1">INT((AP51-((AA51*10^((AO49)-3)+AB51*10^((AO49)-4)+AC51*10^((AO49)-5)+AD51*10^((AO49)-6)+AE51*10^((AO49)-7)+AF51*10^((AO49)-8))))/10^((AO49)-9))</f>
        <v>0</v>
      </c>
      <c r="AH51" s="8">
        <v>0</v>
      </c>
      <c r="AJ51" s="49">
        <f ca="1">10*AJ47*VALUE(MID(AJ48,3,1))</f>
        <v>335930</v>
      </c>
      <c r="AK51" s="37">
        <f ca="1">VALUE(CONCATENATE(B51,C51,D51,E51,F51,G51,H51,I51,J51))</f>
        <v>335930</v>
      </c>
      <c r="AM51" s="49">
        <f ca="1">10*AM47*VALUE(MID(AM48,3,1))</f>
        <v>1648500</v>
      </c>
      <c r="AN51" s="37">
        <f ca="1">VALUE(CONCATENATE(M51,N51,O51,P51,Q51,R51,S51,T51,U51,V51))</f>
        <v>1648500</v>
      </c>
      <c r="AP51" s="49">
        <f ca="1">10*AP47*VALUE(MID(AP48,3,1))</f>
        <v>0</v>
      </c>
      <c r="AQ51" s="37">
        <f ca="1">VALUE(CONCATENATE(Y51,Z51,AA51,AB51,AC51,AD51,AE51,AF51,AG51,AH51))</f>
        <v>0</v>
      </c>
    </row>
    <row r="52" spans="2:43" ht="18" customHeight="1" x14ac:dyDescent="0.3">
      <c r="B52" s="68" t="s">
        <v>0</v>
      </c>
      <c r="C52" s="17"/>
      <c r="D52" s="54">
        <f ca="1">INT(AJ52/10^((AI49)-2))</f>
        <v>3</v>
      </c>
      <c r="E52" s="43">
        <f ca="1">INT((AJ52-((D52*10^((AI49)-2))))/10^((AI49)-3))</f>
        <v>8</v>
      </c>
      <c r="F52" s="17">
        <f ca="1">INT((AJ52-((D52*10^((AI49)-2)+E52*10^((AI49)-3))))/10^((AI49)-4))</f>
        <v>3</v>
      </c>
      <c r="G52" s="42">
        <f ca="1">INT((AJ52-((D52*10^((AI49)-2)+E52*10^((AI49)-3)+F52*10^((AI49)-4))))/10^((AI49)-5))</f>
        <v>9</v>
      </c>
      <c r="H52" s="10">
        <f ca="1">INT((AJ52-((D52*10^((AI49)-2)+E52*10^((AI49)-3)+F52*10^((AI49)-4)+G52*10^((AI49)-5))))/10^((AI49)-6))</f>
        <v>2</v>
      </c>
      <c r="I52" s="11">
        <v>0</v>
      </c>
      <c r="J52" s="8">
        <v>0</v>
      </c>
      <c r="L52" s="5"/>
      <c r="M52" s="68" t="s">
        <v>0</v>
      </c>
      <c r="N52" s="23"/>
      <c r="O52" s="52">
        <f ca="1">INT(AM52/10^((AL49)-2))</f>
        <v>1</v>
      </c>
      <c r="P52" s="42">
        <f ca="1">INT((AM52-((O52*10^((AL49)-2))))/10^((AL49)-3))</f>
        <v>0</v>
      </c>
      <c r="Q52" s="43">
        <f ca="1">INT((AM52-((O52*10^((AL49)-2)+P52*10^((AL49)-3))))/10^((AL49)-4))</f>
        <v>9</v>
      </c>
      <c r="R52" s="17">
        <f ca="1">INT((AM52-((O52*10^((AL49)-2)+P52*10^((AL49)-3)+Q52*10^((AL49)-4))))/10^((AL49)-5))</f>
        <v>9</v>
      </c>
      <c r="S52" s="42">
        <f ca="1">INT((AM52-((O52*10^((AL49)-2)+P52*10^((AL49)-3)+Q52*10^((AL49)-4)+R52*10^((AL49)-5))))/10^((AL49)-6))</f>
        <v>0</v>
      </c>
      <c r="T52" s="10">
        <f ca="1">INT((AM52-((O52*10^((AL49)-2)+P52*10^((AL49)-3)+Q52*10^((AL49)-4)+R52*10^((AL49)-5)+S52*10^((AL49)-6))))/10^((AL49)-7))</f>
        <v>0</v>
      </c>
      <c r="U52" s="11">
        <v>0</v>
      </c>
      <c r="V52" s="8">
        <v>0</v>
      </c>
      <c r="X52" s="68" t="s">
        <v>0</v>
      </c>
      <c r="Y52" s="8"/>
      <c r="Z52" s="25">
        <f ca="1">INT(AP52/10^((AO49)-2))</f>
        <v>0</v>
      </c>
      <c r="AA52" s="17">
        <f ca="1">INT((AP52-(Z52*10^((AO49)-2)))/10^((AO49)-3))</f>
        <v>0</v>
      </c>
      <c r="AB52" s="42">
        <f ca="1">INT((AP52-((Z52*10^((AO49)-2)+AA52*10^((AO49)-3))))/10^((AO49)-4))</f>
        <v>0</v>
      </c>
      <c r="AC52" s="43">
        <f ca="1">INT((AP52-((Z52*10^((AO49)-2)+AA52*10^((AO49)-3)+AB52*10^((AO49)-4))))/10^((AO49)-5))</f>
        <v>0</v>
      </c>
      <c r="AD52" s="17">
        <f ca="1">INT((AP52-((Z52*10^((AO49)-2)+AA52*10^((AO49)-3)+AB52*10^((AO49)-4)+AC52*10^((AO49)-5))))/10^((AO49)-6))</f>
        <v>0</v>
      </c>
      <c r="AE52" s="42">
        <f ca="1">INT((AP52-((Z52*10^((AO49)-2)+AA52*10^((AO49)-3)+AB52*10^((AO49)-4)+AC52*10^((AO49)-5)+AD52*10^((AO49)-6))))/10^((AO49)-7))</f>
        <v>0</v>
      </c>
      <c r="AF52" s="10">
        <f ca="1">INT((AP52-((Z52*10^((AO49)-2)+AA52*10^((AO49)-3)+AB52*10^((AO49)-4)+AC52*10^((AO49)-5)+AD52*10^((AO49)-6)+AE52*10^((AO49)-7))))/10^((AO49)-8))</f>
        <v>0</v>
      </c>
      <c r="AG52" s="11">
        <v>0</v>
      </c>
      <c r="AH52" s="8">
        <v>0</v>
      </c>
      <c r="AJ52" s="49">
        <f ca="1">100*AJ47*VALUE(MID(AJ48,2,1))</f>
        <v>3839200</v>
      </c>
      <c r="AK52" s="37">
        <f ca="1">VALUE(CONCATENATE(B52,C52,D52,E52,F52,G52,H52,I52,J52))</f>
        <v>3839200</v>
      </c>
      <c r="AM52" s="49">
        <f ca="1">100*AM47*VALUE(MID(AM48,2,1))</f>
        <v>10990000</v>
      </c>
      <c r="AN52" s="37">
        <f ca="1">VALUE(CONCATENATE(M52,N52,O52,P52,Q52,R52,S52,T52,U52,V52))</f>
        <v>10990000</v>
      </c>
      <c r="AP52" s="49">
        <f ca="1">100*AP47*VALUE(MID(AP48,2,1))</f>
        <v>0</v>
      </c>
      <c r="AQ52" s="37">
        <f ca="1">VALUE(CONCATENATE(Y52,Z52,AA52,AB52,AC52,AD52,AE52,AF52,AG52,AH52))</f>
        <v>0</v>
      </c>
    </row>
    <row r="53" spans="2:43" s="36" customFormat="1" ht="18" customHeight="1" thickBot="1" x14ac:dyDescent="0.35">
      <c r="B53" s="68" t="s">
        <v>0</v>
      </c>
      <c r="C53" s="26">
        <f ca="1">INT(AJ53/10^((AI49)-1))</f>
        <v>3</v>
      </c>
      <c r="D53" s="22">
        <f ca="1">INT((AJ53-((C53*10^((AI49)-1))))/10^((AI49)-2))</f>
        <v>3</v>
      </c>
      <c r="E53" s="23">
        <f ca="1">INT((AJ53-((                                                                                                 C53*10^((AI49)-1)+ D53*10^((AI49)-2))))/10^((AI49)-3))</f>
        <v>5</v>
      </c>
      <c r="F53" s="14">
        <f ca="1">INT((AJ53-((                                                                         C53*10^((AI49)-1)+ D53*10^((AI49)-2)+ E53*10^((AI49)-3))))/10^((AI49)-4))</f>
        <v>9</v>
      </c>
      <c r="G53" s="12">
        <f ca="1">INT((AJ53-((C53*10^((AI49)-1)+ D53*10^((AI49)-2)+ E53*10^((AI49)-3)+ F53*10^((AI49)-4))))/10^((AI49)-5))</f>
        <v>3</v>
      </c>
      <c r="H53" s="13">
        <v>0</v>
      </c>
      <c r="I53" s="14">
        <v>0</v>
      </c>
      <c r="J53" s="12">
        <v>0</v>
      </c>
      <c r="K53" s="32"/>
      <c r="L53" s="29"/>
      <c r="M53" s="68" t="s">
        <v>0</v>
      </c>
      <c r="N53" s="25">
        <f ca="1">INT(AM53/10^((AL49)-1))</f>
        <v>1</v>
      </c>
      <c r="O53" s="29">
        <f ca="1">INT((AM53-((N53*10^((AL49)-1))))/10^((AL49)-2))</f>
        <v>6</v>
      </c>
      <c r="P53" s="22">
        <f ca="1">INT((AM53-((                                                                                                 N53*10^((AL49)-1)+ O53*10^((AL49)-2))))/10^((AL49)-3))</f>
        <v>4</v>
      </c>
      <c r="Q53" s="23">
        <f ca="1">INT((AM53-((N53*10^((AL49)-1)+ O53*10^((AL49)-2)+ P53*10^((AL49)-3))))/10^((AL49)-4))</f>
        <v>8</v>
      </c>
      <c r="R53" s="14">
        <f ca="1">INT((AM53-((                                                 N53*10^((AL49)-1)+ O53*10^((AL49)-2)+ P53*10^((AL49)-3)+ Q53*10^((AL49)-4))))/10^((AL49)-5))</f>
        <v>5</v>
      </c>
      <c r="S53" s="12">
        <f ca="1">INT((AM53-((N53*10^((AL49)-1)+ O53*10^((AL49)-2)+ P53*10^((AL49)-3)+ Q53*10^((AL49)-4)+ R53*10^((AL49)-5))))/10^((AL49)-6))</f>
        <v>0</v>
      </c>
      <c r="T53" s="13">
        <v>0</v>
      </c>
      <c r="U53" s="14">
        <v>0</v>
      </c>
      <c r="V53" s="12">
        <v>0</v>
      </c>
      <c r="W53" s="32"/>
      <c r="X53" s="68" t="s">
        <v>0</v>
      </c>
      <c r="Y53" s="27">
        <f ca="1">INT(AP53/10^((AO49)-1))</f>
        <v>5</v>
      </c>
      <c r="Z53" s="23">
        <f ca="1">INT((AP53-(Y53*10^((AO49)-1)))/10^((AO49)-2))</f>
        <v>5</v>
      </c>
      <c r="AA53" s="29">
        <f ca="1">INT((AP53-((Y53*10^((AO49)-1)+Z53*10^((AO49)-2))))/10^((AO49)-3))</f>
        <v>3</v>
      </c>
      <c r="AB53" s="22">
        <f ca="1">INT((AP53-((Y53*10^((AO49)-1)+Z53*10^((AO49)-2)+AA53*10^((AO49)-3))))/10^((AO49)-4))</f>
        <v>2</v>
      </c>
      <c r="AC53" s="23">
        <f ca="1">INT((AP53-((Y53*10^((AO49)-1)+Z53*10^((AO49)-2)+AA53*10^((AO49)-3)+AB53*10^((AO49)-4))))/10^((AO49)-5))</f>
        <v>1</v>
      </c>
      <c r="AD53" s="14">
        <f ca="1">INT((AP53-((Y53*10^((AO49)-1)+Z53*10^((AO49)-2)+AA53*10^((AO49)-3)+AB53*10^((AO49)-4)+AC53*10^((AO49)-5))))/10^((AO49)-6))</f>
        <v>0</v>
      </c>
      <c r="AE53" s="12">
        <f ca="1">INT((AP53-((Y53*10^((AO49)-1)+Z53*10^((AO49)-2)+AA53*10^((AO49)-3)+AB53*10^((AO49)-4)+AC53*10^((AO49)-5)+AD53*10^((AO49)-6))))/10^((AO49)-7))</f>
        <v>8</v>
      </c>
      <c r="AF53" s="13">
        <v>0</v>
      </c>
      <c r="AG53" s="14">
        <v>0</v>
      </c>
      <c r="AH53" s="12">
        <v>0</v>
      </c>
      <c r="AI53" s="71"/>
      <c r="AJ53" s="55">
        <f ca="1">1000*AJ47*VALUE(LEFT(AJ48,1))</f>
        <v>33593000</v>
      </c>
      <c r="AK53" s="37">
        <f ca="1">VALUE(CONCATENATE(B53,C53,D53,E53,F53,G53,H53,I53,J53))</f>
        <v>33593000</v>
      </c>
      <c r="AL53" s="71"/>
      <c r="AM53" s="55">
        <f ca="1">1000*AM47*VALUE(LEFT(AM48,1))</f>
        <v>164850000</v>
      </c>
      <c r="AN53" s="37">
        <f ca="1">VALUE(CONCATENATE(M53,N53,O53,P53,Q53,R53,S53,T53,U53,V53))</f>
        <v>164850000</v>
      </c>
      <c r="AO53" s="71"/>
      <c r="AP53" s="55">
        <f ca="1">1000*AP47*VALUE(LEFT(AP48,1))</f>
        <v>5532108000</v>
      </c>
      <c r="AQ53" s="37">
        <f ca="1">VALUE(CONCATENATE(Y53,Z53,AA53,AB53,AC53,AD53,AE53,AF53,AG53,AH53))</f>
        <v>5532108000</v>
      </c>
    </row>
    <row r="54" spans="2:43" ht="18" customHeight="1" thickTop="1" x14ac:dyDescent="0.3">
      <c r="B54" s="56"/>
      <c r="C54" s="45">
        <f ca="1">VALUE(RIGHT((C50+C51+C52+C53+C49),1))</f>
        <v>3</v>
      </c>
      <c r="D54" s="46" t="str">
        <f t="shared" ref="D54:J54" ca="1" si="11">RIGHT((D50+D51+D52+D53+D49),1)</f>
        <v>7</v>
      </c>
      <c r="E54" s="44" t="str">
        <f t="shared" ca="1" si="11"/>
        <v>7</v>
      </c>
      <c r="F54" s="47" t="str">
        <f t="shared" ca="1" si="11"/>
        <v>8</v>
      </c>
      <c r="G54" s="46" t="str">
        <f t="shared" ca="1" si="11"/>
        <v>7</v>
      </c>
      <c r="H54" s="44" t="str">
        <f t="shared" ca="1" si="11"/>
        <v>3</v>
      </c>
      <c r="I54" s="47" t="str">
        <f t="shared" ca="1" si="11"/>
        <v>2</v>
      </c>
      <c r="J54" s="46" t="str">
        <f t="shared" ca="1" si="11"/>
        <v>6</v>
      </c>
      <c r="L54" s="47"/>
      <c r="M54" s="57"/>
      <c r="N54" s="56">
        <f ca="1">VALUE(RIGHT((N50+N51+N52+N53+N49),1))</f>
        <v>1</v>
      </c>
      <c r="O54" s="47" t="str">
        <f t="shared" ref="O54:V54" ca="1" si="12">RIGHT((O50+O51+O52+O53+O49),1)</f>
        <v>7</v>
      </c>
      <c r="P54" s="46" t="str">
        <f t="shared" ca="1" si="12"/>
        <v>7</v>
      </c>
      <c r="Q54" s="44" t="str">
        <f t="shared" ca="1" si="12"/>
        <v>9</v>
      </c>
      <c r="R54" s="47" t="str">
        <f t="shared" ca="1" si="12"/>
        <v>2</v>
      </c>
      <c r="S54" s="46" t="str">
        <f t="shared" ca="1" si="12"/>
        <v>8</v>
      </c>
      <c r="T54" s="44" t="str">
        <f t="shared" ca="1" si="12"/>
        <v>1</v>
      </c>
      <c r="U54" s="47" t="str">
        <f t="shared" ca="1" si="12"/>
        <v>0</v>
      </c>
      <c r="V54" s="46" t="str">
        <f t="shared" ca="1" si="12"/>
        <v>0</v>
      </c>
      <c r="X54" s="47"/>
      <c r="Y54" s="57">
        <f ca="1">VALUE(RIGHT((Y50+Y51+Y52+Y53+Y49),1))</f>
        <v>5</v>
      </c>
      <c r="Z54" s="44" t="str">
        <f t="shared" ref="Z54:AH54" ca="1" si="13">RIGHT((Z50+Z51+Z52+Z53+Z49),1)</f>
        <v>5</v>
      </c>
      <c r="AA54" s="47" t="str">
        <f t="shared" ca="1" si="13"/>
        <v>3</v>
      </c>
      <c r="AB54" s="46" t="str">
        <f t="shared" ca="1" si="13"/>
        <v>5</v>
      </c>
      <c r="AC54" s="44" t="str">
        <f t="shared" ca="1" si="13"/>
        <v>7</v>
      </c>
      <c r="AD54" s="47" t="str">
        <f t="shared" ca="1" si="13"/>
        <v>9</v>
      </c>
      <c r="AE54" s="46" t="str">
        <f t="shared" ca="1" si="13"/>
        <v>6</v>
      </c>
      <c r="AF54" s="44" t="str">
        <f t="shared" ca="1" si="13"/>
        <v>0</v>
      </c>
      <c r="AG54" s="47" t="str">
        <f t="shared" ca="1" si="13"/>
        <v>7</v>
      </c>
      <c r="AH54" s="46" t="str">
        <f t="shared" ca="1" si="13"/>
        <v>2</v>
      </c>
      <c r="AJ54" s="50">
        <f ca="1">SUM(AJ50,AJ51,AJ52,AJ53)</f>
        <v>37787326</v>
      </c>
      <c r="AK54" s="37">
        <f ca="1">VALUE(CONCATENATE(B54,C54,D54,E54,F54,G54,H54,I54,J54))</f>
        <v>37787326</v>
      </c>
      <c r="AM54" s="50">
        <f ca="1">SUM(AM50,AM51,AM52,AM53)</f>
        <v>177928100</v>
      </c>
      <c r="AN54" s="37">
        <f ca="1">VALUE(CONCATENATE(M54,N54,O54,P54,Q54,R54,S54,T54,U54,V54))</f>
        <v>177928100</v>
      </c>
      <c r="AP54" s="50">
        <f ca="1">SUM(AP50,AP51,AP52,AP53)</f>
        <v>5535796072</v>
      </c>
      <c r="AQ54" s="37">
        <f ca="1">VALUE(CONCATENATE(Y54,Z54,AA54,AB54,AC54,AD54,AE54,AF54,AG54,AH54))</f>
        <v>5535796072</v>
      </c>
    </row>
    <row r="55" spans="2:43" ht="18" customHeight="1" x14ac:dyDescent="0.3">
      <c r="B55" s="372" t="str">
        <f ca="1">CONCATENATE("FICHE ",$AS$1)</f>
        <v>FICHE 545</v>
      </c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J55" s="50"/>
      <c r="AK55" s="37"/>
      <c r="AM55" s="50"/>
      <c r="AN55" s="37"/>
      <c r="AP55" s="50"/>
      <c r="AQ55" s="37"/>
    </row>
    <row r="56" spans="2:43" s="82" customFormat="1" ht="8.1" customHeight="1" x14ac:dyDescent="0.2">
      <c r="B56" s="369" t="str">
        <f>B2</f>
        <v>A</v>
      </c>
      <c r="C56" s="369">
        <f>C2</f>
        <v>0</v>
      </c>
      <c r="D56" s="87"/>
      <c r="E56" s="88"/>
      <c r="F56" s="89"/>
      <c r="G56" s="87"/>
      <c r="H56" s="88"/>
      <c r="I56" s="89"/>
      <c r="J56" s="87"/>
      <c r="K56" s="78"/>
      <c r="L56" s="369" t="str">
        <f>L2</f>
        <v>B</v>
      </c>
      <c r="M56" s="369">
        <f>M2</f>
        <v>0</v>
      </c>
      <c r="N56" s="88"/>
      <c r="O56" s="89"/>
      <c r="P56" s="87"/>
      <c r="Q56" s="88"/>
      <c r="R56" s="89"/>
      <c r="S56" s="87"/>
      <c r="T56" s="88"/>
      <c r="U56" s="89"/>
      <c r="V56" s="87"/>
      <c r="W56" s="78"/>
      <c r="X56" s="369" t="str">
        <f>X2</f>
        <v>C</v>
      </c>
      <c r="Y56" s="369">
        <f>Y2</f>
        <v>0</v>
      </c>
      <c r="Z56" s="88"/>
      <c r="AA56" s="89"/>
      <c r="AB56" s="87"/>
      <c r="AC56" s="88"/>
      <c r="AD56" s="89"/>
      <c r="AE56" s="87"/>
      <c r="AF56" s="88"/>
      <c r="AG56" s="89"/>
      <c r="AH56" s="285" t="s">
        <v>15</v>
      </c>
      <c r="AI56" s="81"/>
      <c r="AL56" s="81"/>
      <c r="AO56" s="81"/>
    </row>
    <row r="57" spans="2:43" s="82" customFormat="1" ht="8.1" customHeight="1" x14ac:dyDescent="0.2">
      <c r="B57" s="369">
        <f>B3</f>
        <v>0</v>
      </c>
      <c r="C57" s="369">
        <f>C3</f>
        <v>0</v>
      </c>
      <c r="D57" s="77"/>
      <c r="E57" s="79"/>
      <c r="F57" s="80"/>
      <c r="G57" s="77"/>
      <c r="H57" s="79"/>
      <c r="I57" s="80"/>
      <c r="J57" s="77"/>
      <c r="K57" s="78"/>
      <c r="L57" s="369">
        <f>L3</f>
        <v>0</v>
      </c>
      <c r="M57" s="369">
        <f>M3</f>
        <v>0</v>
      </c>
      <c r="N57" s="79"/>
      <c r="O57" s="80"/>
      <c r="P57" s="77"/>
      <c r="Q57" s="79"/>
      <c r="R57" s="80"/>
      <c r="S57" s="77"/>
      <c r="T57" s="79"/>
      <c r="U57" s="80"/>
      <c r="V57" s="77"/>
      <c r="W57" s="78"/>
      <c r="X57" s="369">
        <f>X3</f>
        <v>0</v>
      </c>
      <c r="Y57" s="369">
        <f>Y3</f>
        <v>0</v>
      </c>
      <c r="Z57" s="79"/>
      <c r="AA57" s="80"/>
      <c r="AB57" s="77"/>
      <c r="AC57" s="79"/>
      <c r="AD57" s="80"/>
      <c r="AE57" s="77"/>
      <c r="AF57" s="79"/>
      <c r="AG57" s="80"/>
      <c r="AH57" s="77"/>
      <c r="AI57" s="81"/>
      <c r="AL57" s="81"/>
      <c r="AO57" s="81"/>
    </row>
    <row r="58" spans="2:43" s="82" customFormat="1" ht="8.1" customHeight="1" x14ac:dyDescent="0.2">
      <c r="B58" s="286"/>
      <c r="C58" s="287"/>
      <c r="D58" s="77"/>
      <c r="E58" s="79"/>
      <c r="F58" s="80"/>
      <c r="G58" s="77"/>
      <c r="H58" s="79"/>
      <c r="I58" s="80"/>
      <c r="J58" s="77"/>
      <c r="K58" s="78"/>
      <c r="L58" s="287"/>
      <c r="M58" s="288"/>
      <c r="N58" s="79"/>
      <c r="O58" s="80"/>
      <c r="P58" s="77"/>
      <c r="Q58" s="79"/>
      <c r="R58" s="80"/>
      <c r="S58" s="77"/>
      <c r="T58" s="79"/>
      <c r="U58" s="80"/>
      <c r="V58" s="77"/>
      <c r="W58" s="78"/>
      <c r="X58" s="287"/>
      <c r="Y58" s="288"/>
      <c r="Z58" s="79"/>
      <c r="AA58" s="80"/>
      <c r="AB58" s="77"/>
      <c r="AC58" s="79"/>
      <c r="AD58" s="80"/>
      <c r="AE58" s="77"/>
      <c r="AF58" s="79"/>
      <c r="AG58" s="80"/>
      <c r="AH58" s="77"/>
      <c r="AI58" s="81"/>
      <c r="AL58" s="81"/>
      <c r="AO58" s="81"/>
    </row>
    <row r="59" spans="2:43" s="82" customFormat="1" ht="8.1" customHeight="1" x14ac:dyDescent="0.2">
      <c r="B59" s="286"/>
      <c r="C59" s="287"/>
      <c r="D59" s="77"/>
      <c r="E59" s="79"/>
      <c r="F59" s="80"/>
      <c r="G59" s="77"/>
      <c r="H59" s="79"/>
      <c r="I59" s="80"/>
      <c r="J59" s="77"/>
      <c r="K59" s="78"/>
      <c r="L59" s="287"/>
      <c r="M59" s="288"/>
      <c r="N59" s="79"/>
      <c r="O59" s="80"/>
      <c r="P59" s="77"/>
      <c r="Q59" s="79"/>
      <c r="R59" s="80"/>
      <c r="S59" s="77"/>
      <c r="T59" s="79"/>
      <c r="U59" s="80"/>
      <c r="V59" s="77"/>
      <c r="W59" s="78"/>
      <c r="X59" s="287"/>
      <c r="Y59" s="288"/>
      <c r="Z59" s="79"/>
      <c r="AA59" s="80"/>
      <c r="AB59" s="77"/>
      <c r="AC59" s="79"/>
      <c r="AD59" s="132"/>
      <c r="AE59" s="133"/>
      <c r="AF59" s="151">
        <f t="shared" ref="AF59:AG61" ca="1" si="14">AF5</f>
        <v>1</v>
      </c>
      <c r="AG59" s="151">
        <f t="shared" ca="1" si="14"/>
        <v>0</v>
      </c>
      <c r="AH59" s="99"/>
      <c r="AI59" s="81"/>
      <c r="AL59" s="81"/>
      <c r="AO59" s="81"/>
    </row>
    <row r="60" spans="2:43" s="82" customFormat="1" ht="8.1" customHeight="1" x14ac:dyDescent="0.2">
      <c r="B60" s="371">
        <f t="shared" ref="B60:J60" si="15">B6</f>
        <v>1</v>
      </c>
      <c r="C60" s="371">
        <f t="shared" si="15"/>
        <v>0</v>
      </c>
      <c r="D60" s="3">
        <f t="shared" si="15"/>
        <v>0</v>
      </c>
      <c r="E60" s="2">
        <f t="shared" si="15"/>
        <v>0</v>
      </c>
      <c r="F60" s="1">
        <f t="shared" si="15"/>
        <v>0</v>
      </c>
      <c r="G60" s="98">
        <f t="shared" si="15"/>
        <v>0</v>
      </c>
      <c r="H60" s="152">
        <f t="shared" ca="1" si="15"/>
        <v>3</v>
      </c>
      <c r="I60" s="152">
        <f t="shared" ca="1" si="15"/>
        <v>2</v>
      </c>
      <c r="J60" s="98">
        <f t="shared" si="15"/>
        <v>0</v>
      </c>
      <c r="K60" s="94"/>
      <c r="L60" s="371">
        <f t="shared" ref="L60:V60" si="16">L6</f>
        <v>1</v>
      </c>
      <c r="M60" s="371">
        <f t="shared" si="16"/>
        <v>0</v>
      </c>
      <c r="N60" s="2">
        <f t="shared" si="16"/>
        <v>0</v>
      </c>
      <c r="O60" s="1">
        <f t="shared" si="16"/>
        <v>0</v>
      </c>
      <c r="P60" s="3">
        <f t="shared" si="16"/>
        <v>0</v>
      </c>
      <c r="Q60" s="2">
        <f t="shared" si="16"/>
        <v>0</v>
      </c>
      <c r="R60" s="1">
        <f t="shared" si="16"/>
        <v>0</v>
      </c>
      <c r="S60" s="152">
        <f t="shared" ca="1" si="16"/>
        <v>4</v>
      </c>
      <c r="T60" s="152">
        <f t="shared" ca="1" si="16"/>
        <v>2</v>
      </c>
      <c r="U60" s="152">
        <f t="shared" ca="1" si="16"/>
        <v>4</v>
      </c>
      <c r="V60" s="96">
        <f t="shared" si="16"/>
        <v>0</v>
      </c>
      <c r="W60" s="94"/>
      <c r="X60" s="371">
        <f>X6</f>
        <v>1</v>
      </c>
      <c r="Y60" s="371">
        <f>Y6</f>
        <v>0</v>
      </c>
      <c r="Z60" s="2"/>
      <c r="AA60" s="1"/>
      <c r="AB60" s="3"/>
      <c r="AC60" s="2"/>
      <c r="AD60" s="134"/>
      <c r="AE60" s="134"/>
      <c r="AF60" s="152">
        <f t="shared" ca="1" si="14"/>
        <v>3</v>
      </c>
      <c r="AG60" s="152">
        <f t="shared" ca="1" si="14"/>
        <v>0</v>
      </c>
      <c r="AH60" s="98"/>
      <c r="AI60" s="81"/>
      <c r="AL60" s="81"/>
      <c r="AO60" s="81"/>
    </row>
    <row r="61" spans="2:43" ht="18" customHeight="1" x14ac:dyDescent="0.3">
      <c r="B61" s="10"/>
      <c r="C61" s="11"/>
      <c r="D61" s="12"/>
      <c r="E61" s="13"/>
      <c r="F61" s="14"/>
      <c r="G61" s="12"/>
      <c r="H61" s="13" t="str">
        <f ca="1">H7</f>
        <v>5</v>
      </c>
      <c r="I61" s="14" t="str">
        <f ca="1">I7</f>
        <v>7</v>
      </c>
      <c r="J61" s="12" t="str">
        <f ca="1">J7</f>
        <v>5</v>
      </c>
      <c r="L61" s="5"/>
      <c r="N61" s="10"/>
      <c r="O61" s="11"/>
      <c r="P61" s="12"/>
      <c r="Q61" s="13"/>
      <c r="R61" s="14"/>
      <c r="S61" s="12" t="str">
        <f ca="1">S7</f>
        <v>2</v>
      </c>
      <c r="T61" s="13" t="str">
        <f ca="1">T7</f>
        <v>9</v>
      </c>
      <c r="U61" s="14" t="str">
        <f ca="1">U7</f>
        <v>4</v>
      </c>
      <c r="V61" s="12" t="str">
        <f ca="1">V7</f>
        <v>9</v>
      </c>
      <c r="X61" s="5"/>
      <c r="Z61" s="10"/>
      <c r="AA61" s="11"/>
      <c r="AB61" s="12"/>
      <c r="AC61" s="13"/>
      <c r="AD61" s="14"/>
      <c r="AE61" s="12"/>
      <c r="AF61" s="13" t="str">
        <f t="shared" ca="1" si="14"/>
        <v>5</v>
      </c>
      <c r="AG61" s="14" t="str">
        <f t="shared" ca="1" si="14"/>
        <v>5</v>
      </c>
      <c r="AH61" s="12" t="str">
        <f t="shared" ref="AH61:AH66" ca="1" si="17">AH7</f>
        <v>1</v>
      </c>
    </row>
    <row r="62" spans="2:43" ht="18" customHeight="1" thickBot="1" x14ac:dyDescent="0.35">
      <c r="B62" s="16"/>
      <c r="C62" s="17"/>
      <c r="D62" s="18"/>
      <c r="E62" s="19"/>
      <c r="F62" s="69" t="str">
        <f>F8</f>
        <v>×</v>
      </c>
      <c r="G62" s="12"/>
      <c r="H62" s="13"/>
      <c r="I62" s="14"/>
      <c r="J62" s="102">
        <f ca="1">J8</f>
        <v>5</v>
      </c>
      <c r="L62" s="18"/>
      <c r="M62" s="21"/>
      <c r="N62" s="16"/>
      <c r="O62" s="17"/>
      <c r="P62" s="22"/>
      <c r="Q62" s="23"/>
      <c r="R62" s="20" t="str">
        <f>R8</f>
        <v>×</v>
      </c>
      <c r="S62" s="12"/>
      <c r="T62" s="13"/>
      <c r="U62" s="14"/>
      <c r="V62" s="102">
        <f ca="1">V8</f>
        <v>5</v>
      </c>
      <c r="X62" s="18"/>
      <c r="Y62" s="21"/>
      <c r="Z62" s="16"/>
      <c r="AA62" s="17"/>
      <c r="AB62" s="22"/>
      <c r="AC62" s="20" t="str">
        <f>AC8</f>
        <v>×</v>
      </c>
      <c r="AD62" s="14"/>
      <c r="AE62" s="12"/>
      <c r="AF62" s="13"/>
      <c r="AG62" s="97" t="str">
        <f ca="1">AG8</f>
        <v>3</v>
      </c>
      <c r="AH62" s="102" t="str">
        <f t="shared" ca="1" si="17"/>
        <v>6</v>
      </c>
    </row>
    <row r="63" spans="2:43" s="82" customFormat="1" ht="8.1" customHeight="1" thickTop="1" x14ac:dyDescent="0.2">
      <c r="B63" s="112">
        <f>B9</f>
        <v>0</v>
      </c>
      <c r="C63" s="113">
        <f>C9</f>
        <v>0</v>
      </c>
      <c r="D63" s="114">
        <f>D9</f>
        <v>0</v>
      </c>
      <c r="E63" s="112">
        <f>E9</f>
        <v>0</v>
      </c>
      <c r="F63" s="109">
        <f>F9</f>
        <v>0</v>
      </c>
      <c r="G63" s="110">
        <f t="shared" ref="G63:I64" si="18">G9</f>
        <v>0</v>
      </c>
      <c r="H63" s="108">
        <f t="shared" si="18"/>
        <v>0</v>
      </c>
      <c r="I63" s="109">
        <f t="shared" si="18"/>
        <v>0</v>
      </c>
      <c r="J63" s="110">
        <f>J9</f>
        <v>0</v>
      </c>
      <c r="K63" s="111"/>
      <c r="L63" s="113">
        <f t="shared" ref="L63:Q63" si="19">L9</f>
        <v>0</v>
      </c>
      <c r="M63" s="114">
        <f t="shared" si="19"/>
        <v>0</v>
      </c>
      <c r="N63" s="112">
        <f t="shared" si="19"/>
        <v>0</v>
      </c>
      <c r="O63" s="113">
        <f t="shared" si="19"/>
        <v>0</v>
      </c>
      <c r="P63" s="114">
        <f t="shared" si="19"/>
        <v>0</v>
      </c>
      <c r="Q63" s="112">
        <f t="shared" si="19"/>
        <v>0</v>
      </c>
      <c r="R63" s="109">
        <f>R9</f>
        <v>0</v>
      </c>
      <c r="S63" s="110">
        <f t="shared" ref="S63:U64" si="20">S9</f>
        <v>0</v>
      </c>
      <c r="T63" s="108">
        <f t="shared" si="20"/>
        <v>0</v>
      </c>
      <c r="U63" s="109">
        <f t="shared" si="20"/>
        <v>0</v>
      </c>
      <c r="V63" s="110">
        <f>V9</f>
        <v>0</v>
      </c>
      <c r="W63" s="111"/>
      <c r="X63" s="113"/>
      <c r="Y63" s="114"/>
      <c r="Z63" s="112"/>
      <c r="AA63" s="113"/>
      <c r="AB63" s="114"/>
      <c r="AC63" s="108">
        <f>AC9</f>
        <v>0</v>
      </c>
      <c r="AD63" s="109">
        <f ca="1">AD9</f>
        <v>0</v>
      </c>
      <c r="AE63" s="110">
        <f ca="1">AE9</f>
        <v>0</v>
      </c>
      <c r="AF63" s="108">
        <f ca="1">AF9</f>
        <v>0</v>
      </c>
      <c r="AG63" s="109">
        <f ca="1">AG9</f>
        <v>0</v>
      </c>
      <c r="AH63" s="110">
        <f t="shared" si="17"/>
        <v>0</v>
      </c>
      <c r="AI63" s="81"/>
      <c r="AL63" s="81"/>
      <c r="AO63" s="81"/>
    </row>
    <row r="64" spans="2:43" ht="18" customHeight="1" x14ac:dyDescent="0.3">
      <c r="B64" s="23"/>
      <c r="C64" s="29"/>
      <c r="D64" s="22"/>
      <c r="E64" s="23"/>
      <c r="F64" s="29"/>
      <c r="G64" s="146">
        <f t="shared" ca="1" si="18"/>
        <v>2</v>
      </c>
      <c r="H64" s="147">
        <f t="shared" ca="1" si="18"/>
        <v>8</v>
      </c>
      <c r="I64" s="138">
        <f t="shared" ca="1" si="18"/>
        <v>7</v>
      </c>
      <c r="J64" s="139">
        <f ca="1">J10</f>
        <v>5</v>
      </c>
      <c r="K64" s="32"/>
      <c r="L64" s="33"/>
      <c r="M64" s="34"/>
      <c r="N64" s="23"/>
      <c r="O64" s="29"/>
      <c r="P64" s="22"/>
      <c r="Q64" s="23"/>
      <c r="R64" s="145">
        <f ca="1">R10</f>
        <v>1</v>
      </c>
      <c r="S64" s="139">
        <f t="shared" ca="1" si="20"/>
        <v>4</v>
      </c>
      <c r="T64" s="140">
        <f t="shared" ca="1" si="20"/>
        <v>7</v>
      </c>
      <c r="U64" s="138">
        <f t="shared" ca="1" si="20"/>
        <v>4</v>
      </c>
      <c r="V64" s="139">
        <f ca="1">V10</f>
        <v>5</v>
      </c>
      <c r="W64" s="32"/>
      <c r="X64" s="33"/>
      <c r="Y64" s="34"/>
      <c r="Z64" s="23"/>
      <c r="AA64" s="29"/>
      <c r="AB64" s="22"/>
      <c r="AC64" s="23"/>
      <c r="AD64" s="138"/>
      <c r="AE64" s="139">
        <f t="shared" ref="AE64:AF66" ca="1" si="21">AE10</f>
        <v>3</v>
      </c>
      <c r="AF64" s="140">
        <f t="shared" ca="1" si="21"/>
        <v>3</v>
      </c>
      <c r="AG64" s="138">
        <f ca="1">AG10</f>
        <v>0</v>
      </c>
      <c r="AH64" s="139">
        <f t="shared" ca="1" si="17"/>
        <v>6</v>
      </c>
    </row>
    <row r="65" spans="2:41" ht="18" customHeight="1" thickBot="1" x14ac:dyDescent="0.35">
      <c r="B65" s="13"/>
      <c r="C65" s="14"/>
      <c r="D65" s="12"/>
      <c r="E65" s="13"/>
      <c r="F65" s="38"/>
      <c r="G65" s="39"/>
      <c r="H65" s="40"/>
      <c r="I65" s="38"/>
      <c r="J65" s="12"/>
      <c r="K65" s="32"/>
      <c r="L65" s="38"/>
      <c r="M65" s="39"/>
      <c r="N65" s="13"/>
      <c r="O65" s="14"/>
      <c r="P65" s="12"/>
      <c r="Q65" s="13"/>
      <c r="R65" s="14"/>
      <c r="S65" s="12"/>
      <c r="T65" s="13"/>
      <c r="U65" s="14"/>
      <c r="V65" s="12"/>
      <c r="W65" s="32"/>
      <c r="X65" s="29"/>
      <c r="Y65" s="22"/>
      <c r="Z65" s="23"/>
      <c r="AA65" s="29"/>
      <c r="AB65" s="22"/>
      <c r="AC65" s="68" t="str">
        <f>AC11</f>
        <v>+</v>
      </c>
      <c r="AD65" s="141">
        <f ca="1">AD11</f>
        <v>1</v>
      </c>
      <c r="AE65" s="142">
        <f t="shared" ca="1" si="21"/>
        <v>6</v>
      </c>
      <c r="AF65" s="143">
        <f t="shared" ca="1" si="21"/>
        <v>5</v>
      </c>
      <c r="AG65" s="144">
        <f ca="1">AG11</f>
        <v>3</v>
      </c>
      <c r="AH65" s="142">
        <f t="shared" si="17"/>
        <v>0</v>
      </c>
    </row>
    <row r="66" spans="2:41" s="123" customFormat="1" ht="18" customHeight="1" thickTop="1" x14ac:dyDescent="0.3">
      <c r="B66" s="127"/>
      <c r="C66" s="128"/>
      <c r="D66" s="129"/>
      <c r="E66" s="127"/>
      <c r="F66" s="128"/>
      <c r="G66" s="129"/>
      <c r="H66" s="127"/>
      <c r="I66" s="128"/>
      <c r="J66" s="129"/>
      <c r="K66" s="120"/>
      <c r="L66" s="130"/>
      <c r="M66" s="129"/>
      <c r="N66" s="127"/>
      <c r="O66" s="128"/>
      <c r="P66" s="129"/>
      <c r="Q66" s="127"/>
      <c r="R66" s="128"/>
      <c r="S66" s="129"/>
      <c r="T66" s="127"/>
      <c r="U66" s="128"/>
      <c r="V66" s="129"/>
      <c r="W66" s="120"/>
      <c r="X66" s="125"/>
      <c r="Y66" s="126"/>
      <c r="Z66" s="124"/>
      <c r="AA66" s="125"/>
      <c r="AB66" s="126"/>
      <c r="AC66" s="118"/>
      <c r="AD66" s="116">
        <f ca="1">AD12</f>
        <v>1</v>
      </c>
      <c r="AE66" s="117" t="str">
        <f t="shared" ca="1" si="21"/>
        <v>9</v>
      </c>
      <c r="AF66" s="118" t="str">
        <f t="shared" ca="1" si="21"/>
        <v>8</v>
      </c>
      <c r="AG66" s="119" t="str">
        <f ca="1">AG12</f>
        <v>3</v>
      </c>
      <c r="AH66" s="117" t="str">
        <f t="shared" ca="1" si="17"/>
        <v>6</v>
      </c>
      <c r="AI66" s="122"/>
      <c r="AL66" s="122"/>
      <c r="AO66" s="122"/>
    </row>
    <row r="67" spans="2:41" ht="18" customHeight="1" x14ac:dyDescent="0.3">
      <c r="B67" s="43"/>
      <c r="C67" s="17"/>
      <c r="D67" s="42"/>
      <c r="E67" s="43"/>
      <c r="F67" s="17"/>
      <c r="G67" s="42"/>
      <c r="H67" s="43"/>
      <c r="I67" s="17"/>
      <c r="J67" s="42"/>
      <c r="K67" s="48"/>
      <c r="L67" s="17"/>
      <c r="M67" s="42"/>
      <c r="N67" s="43"/>
      <c r="O67" s="17"/>
      <c r="P67" s="42"/>
      <c r="Q67" s="43"/>
      <c r="R67" s="17"/>
      <c r="S67" s="42"/>
      <c r="T67" s="43"/>
      <c r="U67" s="17"/>
      <c r="V67" s="42"/>
      <c r="W67" s="48"/>
      <c r="X67" s="17"/>
      <c r="Y67" s="42"/>
      <c r="Z67" s="43"/>
      <c r="AA67" s="17"/>
      <c r="AB67" s="42"/>
      <c r="AC67" s="43"/>
      <c r="AD67" s="17"/>
      <c r="AE67" s="42"/>
      <c r="AF67" s="43"/>
      <c r="AG67" s="17"/>
      <c r="AH67" s="42"/>
    </row>
    <row r="68" spans="2:41" s="82" customFormat="1" ht="18" customHeight="1" x14ac:dyDescent="0.2">
      <c r="B68" s="90"/>
      <c r="C68" s="91"/>
      <c r="D68" s="92"/>
      <c r="E68" s="90"/>
      <c r="F68" s="91"/>
      <c r="G68" s="92"/>
      <c r="H68" s="90"/>
      <c r="I68" s="91"/>
      <c r="J68" s="92"/>
      <c r="K68" s="93"/>
      <c r="L68" s="91"/>
      <c r="M68" s="92"/>
      <c r="N68" s="90"/>
      <c r="O68" s="91"/>
      <c r="P68" s="92"/>
      <c r="Q68" s="90"/>
      <c r="R68" s="91"/>
      <c r="S68" s="92"/>
      <c r="T68" s="90"/>
      <c r="U68" s="91"/>
      <c r="V68" s="92"/>
      <c r="W68" s="93"/>
      <c r="X68" s="91"/>
      <c r="Y68" s="92"/>
      <c r="Z68" s="90"/>
      <c r="AA68" s="91"/>
      <c r="AB68" s="92"/>
      <c r="AC68" s="90"/>
      <c r="AD68" s="91"/>
      <c r="AE68" s="92"/>
      <c r="AF68" s="90"/>
      <c r="AG68" s="91"/>
      <c r="AH68" s="92"/>
      <c r="AI68" s="81"/>
      <c r="AL68" s="81"/>
      <c r="AO68" s="81"/>
    </row>
    <row r="69" spans="2:41" s="82" customFormat="1" ht="8.1" customHeight="1" x14ac:dyDescent="0.2">
      <c r="B69" s="369" t="str">
        <f>B15</f>
        <v>D</v>
      </c>
      <c r="C69" s="369">
        <f>C15</f>
        <v>0</v>
      </c>
      <c r="D69" s="87"/>
      <c r="E69" s="88"/>
      <c r="F69" s="89"/>
      <c r="G69" s="87"/>
      <c r="H69" s="88"/>
      <c r="I69" s="89"/>
      <c r="J69" s="87"/>
      <c r="K69" s="78"/>
      <c r="L69" s="369" t="str">
        <f>L15</f>
        <v>E</v>
      </c>
      <c r="M69" s="369">
        <f>M15</f>
        <v>0</v>
      </c>
      <c r="N69" s="88"/>
      <c r="O69" s="89"/>
      <c r="P69" s="87"/>
      <c r="Q69" s="88"/>
      <c r="R69" s="89"/>
      <c r="S69" s="87"/>
      <c r="T69" s="88"/>
      <c r="U69" s="89"/>
      <c r="V69" s="87"/>
      <c r="W69" s="78"/>
      <c r="X69" s="369" t="str">
        <f>X15</f>
        <v>F</v>
      </c>
      <c r="Y69" s="369">
        <f>Y15</f>
        <v>0</v>
      </c>
      <c r="Z69" s="88"/>
      <c r="AA69" s="89"/>
      <c r="AB69" s="87"/>
      <c r="AC69" s="88"/>
      <c r="AD69" s="89"/>
      <c r="AE69" s="87"/>
      <c r="AF69" s="88"/>
      <c r="AG69" s="89"/>
      <c r="AH69" s="77"/>
      <c r="AI69" s="81"/>
      <c r="AL69" s="81"/>
      <c r="AO69" s="81"/>
    </row>
    <row r="70" spans="2:41" s="82" customFormat="1" ht="8.1" customHeight="1" x14ac:dyDescent="0.2">
      <c r="B70" s="369">
        <f>B16</f>
        <v>0</v>
      </c>
      <c r="C70" s="369">
        <f>C16</f>
        <v>0</v>
      </c>
      <c r="D70" s="77"/>
      <c r="E70" s="1">
        <f t="shared" ref="E70:I73" ca="1" si="22">E16</f>
        <v>0</v>
      </c>
      <c r="F70" s="1">
        <f t="shared" ca="1" si="22"/>
        <v>0</v>
      </c>
      <c r="G70" s="1">
        <f t="shared" ca="1" si="22"/>
        <v>0</v>
      </c>
      <c r="H70" s="1">
        <f t="shared" ca="1" si="22"/>
        <v>0</v>
      </c>
      <c r="I70" s="1">
        <f t="shared" ca="1" si="22"/>
        <v>0</v>
      </c>
      <c r="J70" s="77"/>
      <c r="K70" s="78"/>
      <c r="L70" s="369">
        <f>L16</f>
        <v>0</v>
      </c>
      <c r="M70" s="369">
        <f>M16</f>
        <v>0</v>
      </c>
      <c r="N70" s="79"/>
      <c r="O70" s="80"/>
      <c r="P70" s="77"/>
      <c r="Q70" s="1"/>
      <c r="R70" s="1"/>
      <c r="S70" s="1"/>
      <c r="T70" s="1"/>
      <c r="U70" s="1"/>
      <c r="V70" s="77"/>
      <c r="W70" s="78"/>
      <c r="X70" s="369">
        <f>X16</f>
        <v>0</v>
      </c>
      <c r="Y70" s="369">
        <f>Y16</f>
        <v>0</v>
      </c>
      <c r="Z70" s="79"/>
      <c r="AA70" s="80"/>
      <c r="AB70" s="77"/>
      <c r="AC70" s="1">
        <f t="shared" ref="AC70:AG74" ca="1" si="23">AC16</f>
        <v>0</v>
      </c>
      <c r="AD70" s="1">
        <f t="shared" ca="1" si="23"/>
        <v>0</v>
      </c>
      <c r="AE70" s="1">
        <f t="shared" ca="1" si="23"/>
        <v>0</v>
      </c>
      <c r="AF70" s="1">
        <f t="shared" ca="1" si="23"/>
        <v>0</v>
      </c>
      <c r="AG70" s="1">
        <f t="shared" ca="1" si="23"/>
        <v>0</v>
      </c>
      <c r="AH70" s="77"/>
      <c r="AI70" s="81"/>
      <c r="AL70" s="81"/>
      <c r="AO70" s="81"/>
    </row>
    <row r="71" spans="2:41" s="82" customFormat="1" ht="8.1" customHeight="1" x14ac:dyDescent="0.2">
      <c r="B71" s="286"/>
      <c r="C71" s="287"/>
      <c r="D71" s="77"/>
      <c r="E71" s="1">
        <f t="shared" si="22"/>
        <v>0</v>
      </c>
      <c r="F71" s="1">
        <f t="shared" si="22"/>
        <v>0</v>
      </c>
      <c r="G71" s="1">
        <f t="shared" ca="1" si="22"/>
        <v>0</v>
      </c>
      <c r="H71" s="1">
        <f t="shared" ca="1" si="22"/>
        <v>0</v>
      </c>
      <c r="I71" s="1">
        <f t="shared" ca="1" si="22"/>
        <v>0</v>
      </c>
      <c r="J71" s="77"/>
      <c r="K71" s="78"/>
      <c r="L71" s="287"/>
      <c r="M71" s="288"/>
      <c r="N71" s="79"/>
      <c r="O71" s="80"/>
      <c r="P71" s="77"/>
      <c r="Q71" s="1">
        <f t="shared" ref="Q71:U73" ca="1" si="24">Q17</f>
        <v>0</v>
      </c>
      <c r="R71" s="1">
        <f t="shared" ca="1" si="24"/>
        <v>0</v>
      </c>
      <c r="S71" s="1">
        <f t="shared" ca="1" si="24"/>
        <v>0</v>
      </c>
      <c r="T71" s="1">
        <f t="shared" ca="1" si="24"/>
        <v>0</v>
      </c>
      <c r="U71" s="1">
        <f t="shared" ca="1" si="24"/>
        <v>0</v>
      </c>
      <c r="V71" s="77"/>
      <c r="W71" s="78"/>
      <c r="X71" s="287"/>
      <c r="Y71" s="288"/>
      <c r="Z71" s="79"/>
      <c r="AA71" s="80"/>
      <c r="AB71" s="77"/>
      <c r="AC71" s="1">
        <f t="shared" ca="1" si="23"/>
        <v>0</v>
      </c>
      <c r="AD71" s="1">
        <f t="shared" ca="1" si="23"/>
        <v>0</v>
      </c>
      <c r="AE71" s="1">
        <f t="shared" ca="1" si="23"/>
        <v>0</v>
      </c>
      <c r="AF71" s="1">
        <f t="shared" ca="1" si="23"/>
        <v>0</v>
      </c>
      <c r="AG71" s="1">
        <f t="shared" ca="1" si="23"/>
        <v>0</v>
      </c>
      <c r="AH71" s="77"/>
      <c r="AI71" s="81"/>
      <c r="AL71" s="81"/>
      <c r="AO71" s="81"/>
    </row>
    <row r="72" spans="2:41" s="82" customFormat="1" ht="8.1" customHeight="1" x14ac:dyDescent="0.2">
      <c r="B72" s="286"/>
      <c r="C72" s="287"/>
      <c r="D72" s="77"/>
      <c r="E72" s="1">
        <f t="shared" ca="1" si="22"/>
        <v>0</v>
      </c>
      <c r="F72" s="329">
        <f t="shared" si="22"/>
        <v>0</v>
      </c>
      <c r="G72" s="151">
        <f t="shared" ca="1" si="22"/>
        <v>1</v>
      </c>
      <c r="H72" s="151">
        <f t="shared" ca="1" si="22"/>
        <v>3</v>
      </c>
      <c r="I72" s="151">
        <f t="shared" ca="1" si="22"/>
        <v>2</v>
      </c>
      <c r="J72" s="99"/>
      <c r="K72" s="78"/>
      <c r="L72" s="287"/>
      <c r="M72" s="288"/>
      <c r="N72" s="79"/>
      <c r="O72" s="80"/>
      <c r="P72" s="77"/>
      <c r="Q72" s="329">
        <f t="shared" si="24"/>
        <v>0</v>
      </c>
      <c r="R72" s="151">
        <f t="shared" ca="1" si="24"/>
        <v>0</v>
      </c>
      <c r="S72" s="151">
        <f t="shared" ca="1" si="24"/>
        <v>3</v>
      </c>
      <c r="T72" s="151">
        <f t="shared" ca="1" si="24"/>
        <v>0</v>
      </c>
      <c r="U72" s="151">
        <f t="shared" ca="1" si="24"/>
        <v>3</v>
      </c>
      <c r="V72" s="99"/>
      <c r="W72" s="78"/>
      <c r="X72" s="287"/>
      <c r="Y72" s="288"/>
      <c r="Z72" s="79"/>
      <c r="AA72" s="80"/>
      <c r="AB72" s="77"/>
      <c r="AC72" s="151">
        <f t="shared" ca="1" si="23"/>
        <v>0</v>
      </c>
      <c r="AD72" s="151">
        <f t="shared" ca="1" si="23"/>
        <v>0</v>
      </c>
      <c r="AE72" s="151">
        <f t="shared" ca="1" si="23"/>
        <v>1</v>
      </c>
      <c r="AF72" s="151">
        <f t="shared" ca="1" si="23"/>
        <v>0</v>
      </c>
      <c r="AG72" s="151">
        <f t="shared" ca="1" si="23"/>
        <v>0</v>
      </c>
      <c r="AH72" s="77"/>
      <c r="AI72" s="81"/>
      <c r="AL72" s="81"/>
      <c r="AO72" s="81"/>
    </row>
    <row r="73" spans="2:41" s="82" customFormat="1" ht="8.1" customHeight="1" x14ac:dyDescent="0.2">
      <c r="B73" s="371">
        <f>B19</f>
        <v>1</v>
      </c>
      <c r="C73" s="371">
        <f>C19</f>
        <v>0</v>
      </c>
      <c r="D73" s="77"/>
      <c r="E73" s="1">
        <f t="shared" ca="1" si="22"/>
        <v>0</v>
      </c>
      <c r="F73" s="330">
        <f t="shared" si="22"/>
        <v>0</v>
      </c>
      <c r="G73" s="152">
        <f t="shared" ca="1" si="22"/>
        <v>1</v>
      </c>
      <c r="H73" s="152">
        <f t="shared" ca="1" si="22"/>
        <v>2</v>
      </c>
      <c r="I73" s="152">
        <f t="shared" ca="1" si="22"/>
        <v>2</v>
      </c>
      <c r="J73" s="3">
        <f t="shared" ref="J73:J79" si="25">J19</f>
        <v>0</v>
      </c>
      <c r="K73" s="78"/>
      <c r="L73" s="371">
        <f>L19</f>
        <v>1</v>
      </c>
      <c r="M73" s="371">
        <f>M19</f>
        <v>0</v>
      </c>
      <c r="N73" s="79"/>
      <c r="O73" s="80"/>
      <c r="P73" s="77"/>
      <c r="Q73" s="330">
        <f t="shared" si="24"/>
        <v>0</v>
      </c>
      <c r="R73" s="152">
        <f t="shared" ca="1" si="24"/>
        <v>0</v>
      </c>
      <c r="S73" s="152">
        <f t="shared" ca="1" si="24"/>
        <v>8</v>
      </c>
      <c r="T73" s="152">
        <f t="shared" ca="1" si="24"/>
        <v>1</v>
      </c>
      <c r="U73" s="152">
        <f t="shared" ca="1" si="24"/>
        <v>8</v>
      </c>
      <c r="V73" s="3">
        <f t="shared" ref="V73:V79" si="26">V19</f>
        <v>0</v>
      </c>
      <c r="W73" s="78"/>
      <c r="X73" s="371">
        <f>X19</f>
        <v>1</v>
      </c>
      <c r="Y73" s="371">
        <f>Y19</f>
        <v>0</v>
      </c>
      <c r="Z73" s="79"/>
      <c r="AA73" s="80"/>
      <c r="AB73" s="77"/>
      <c r="AC73" s="152">
        <f t="shared" ca="1" si="23"/>
        <v>0</v>
      </c>
      <c r="AD73" s="152">
        <f t="shared" ca="1" si="23"/>
        <v>0</v>
      </c>
      <c r="AE73" s="152">
        <f t="shared" ca="1" si="23"/>
        <v>1</v>
      </c>
      <c r="AF73" s="152">
        <f t="shared" ca="1" si="23"/>
        <v>0</v>
      </c>
      <c r="AG73" s="152">
        <f t="shared" ca="1" si="23"/>
        <v>0</v>
      </c>
      <c r="AH73" s="3">
        <f t="shared" ref="AH73:AH79" si="27">AH19</f>
        <v>0</v>
      </c>
      <c r="AI73" s="81"/>
      <c r="AL73" s="81"/>
      <c r="AO73" s="81"/>
    </row>
    <row r="74" spans="2:41" ht="18" customHeight="1" x14ac:dyDescent="0.3">
      <c r="B74" s="10"/>
      <c r="C74" s="11"/>
      <c r="D74" s="12"/>
      <c r="E74" s="13"/>
      <c r="F74" s="14"/>
      <c r="G74" s="12" t="str">
        <f ca="1">G20</f>
        <v>5</v>
      </c>
      <c r="H74" s="13" t="str">
        <f ca="1">H20</f>
        <v>3</v>
      </c>
      <c r="I74" s="14" t="str">
        <f ca="1">I20</f>
        <v>9</v>
      </c>
      <c r="J74" s="12" t="str">
        <f t="shared" ca="1" si="25"/>
        <v>7</v>
      </c>
      <c r="L74" s="5"/>
      <c r="N74" s="10"/>
      <c r="O74" s="11"/>
      <c r="P74" s="12"/>
      <c r="Q74" s="13"/>
      <c r="R74" s="14" t="str">
        <f ca="1">R20</f>
        <v>5</v>
      </c>
      <c r="S74" s="12" t="str">
        <f ca="1">S20</f>
        <v>0</v>
      </c>
      <c r="T74" s="13" t="str">
        <f ca="1">T20</f>
        <v>9</v>
      </c>
      <c r="U74" s="14" t="str">
        <f ca="1">U20</f>
        <v>1</v>
      </c>
      <c r="V74" s="12" t="str">
        <f t="shared" ca="1" si="26"/>
        <v>9</v>
      </c>
      <c r="X74" s="5"/>
      <c r="Z74" s="10"/>
      <c r="AA74" s="11"/>
      <c r="AB74" s="12"/>
      <c r="AC74" s="13" t="str">
        <f t="shared" ca="1" si="23"/>
        <v>2</v>
      </c>
      <c r="AD74" s="14" t="str">
        <f t="shared" ca="1" si="23"/>
        <v>2</v>
      </c>
      <c r="AE74" s="12" t="str">
        <f t="shared" ca="1" si="23"/>
        <v>4</v>
      </c>
      <c r="AF74" s="13" t="str">
        <f t="shared" ca="1" si="23"/>
        <v>7</v>
      </c>
      <c r="AG74" s="14" t="str">
        <f t="shared" ca="1" si="23"/>
        <v>2</v>
      </c>
      <c r="AH74" s="12" t="str">
        <f t="shared" ca="1" si="27"/>
        <v>0</v>
      </c>
    </row>
    <row r="75" spans="2:41" ht="18" customHeight="1" thickBot="1" x14ac:dyDescent="0.35">
      <c r="B75" s="16"/>
      <c r="C75" s="17"/>
      <c r="D75" s="20" t="str">
        <f>D21</f>
        <v>×</v>
      </c>
      <c r="E75" s="13"/>
      <c r="F75" s="14"/>
      <c r="G75" s="12"/>
      <c r="H75" s="13"/>
      <c r="I75" s="97" t="str">
        <f ca="1">I21</f>
        <v>4</v>
      </c>
      <c r="J75" s="102" t="str">
        <f t="shared" ca="1" si="25"/>
        <v>3</v>
      </c>
      <c r="L75" s="18"/>
      <c r="M75" s="21"/>
      <c r="N75" s="16"/>
      <c r="O75" s="20" t="str">
        <f>O21</f>
        <v>×</v>
      </c>
      <c r="P75" s="12"/>
      <c r="Q75" s="13"/>
      <c r="R75" s="14"/>
      <c r="S75" s="12"/>
      <c r="T75" s="13"/>
      <c r="U75" s="97" t="str">
        <f ca="1">U21</f>
        <v>4</v>
      </c>
      <c r="V75" s="102" t="str">
        <f t="shared" ca="1" si="26"/>
        <v>9</v>
      </c>
      <c r="X75" s="18"/>
      <c r="Y75" s="21"/>
      <c r="Z75" s="20" t="str">
        <f>Z21</f>
        <v>×</v>
      </c>
      <c r="AA75" s="11"/>
      <c r="AB75" s="12"/>
      <c r="AC75" s="13"/>
      <c r="AD75" s="14"/>
      <c r="AE75" s="12"/>
      <c r="AF75" s="13"/>
      <c r="AG75" s="97" t="str">
        <f ca="1">AG21</f>
        <v>2</v>
      </c>
      <c r="AH75" s="102" t="str">
        <f t="shared" ca="1" si="27"/>
        <v>2</v>
      </c>
    </row>
    <row r="76" spans="2:41" s="82" customFormat="1" ht="8.1" customHeight="1" thickTop="1" x14ac:dyDescent="0.2">
      <c r="B76" s="112">
        <f>B22</f>
        <v>0</v>
      </c>
      <c r="C76" s="113">
        <f>C22</f>
        <v>0</v>
      </c>
      <c r="D76" s="110">
        <f>D22</f>
        <v>0</v>
      </c>
      <c r="E76" s="108">
        <f ca="1">E22</f>
        <v>0</v>
      </c>
      <c r="F76" s="109">
        <f ca="1">F22</f>
        <v>1</v>
      </c>
      <c r="G76" s="110">
        <f ca="1">G22</f>
        <v>1</v>
      </c>
      <c r="H76" s="109">
        <f ca="1">H22</f>
        <v>1</v>
      </c>
      <c r="I76" s="109">
        <f ca="1">I22</f>
        <v>0</v>
      </c>
      <c r="J76" s="110">
        <f t="shared" si="25"/>
        <v>0</v>
      </c>
      <c r="K76" s="111"/>
      <c r="L76" s="113">
        <f>L22</f>
        <v>0</v>
      </c>
      <c r="M76" s="114">
        <f>M22</f>
        <v>0</v>
      </c>
      <c r="N76" s="112">
        <f>N22</f>
        <v>0</v>
      </c>
      <c r="O76" s="109">
        <f>O22</f>
        <v>0</v>
      </c>
      <c r="P76" s="110">
        <f ca="1">P22</f>
        <v>0</v>
      </c>
      <c r="Q76" s="108">
        <f ca="1">Q22</f>
        <v>0</v>
      </c>
      <c r="R76" s="109">
        <f ca="1">R22</f>
        <v>1</v>
      </c>
      <c r="S76" s="110">
        <f ca="1">S22</f>
        <v>1</v>
      </c>
      <c r="T76" s="108">
        <f ca="1">T22</f>
        <v>1</v>
      </c>
      <c r="U76" s="109">
        <f ca="1">U22</f>
        <v>0</v>
      </c>
      <c r="V76" s="110">
        <f t="shared" si="26"/>
        <v>0</v>
      </c>
      <c r="W76" s="111"/>
      <c r="X76" s="113"/>
      <c r="Y76" s="114"/>
      <c r="Z76" s="108">
        <f>Z22</f>
        <v>0</v>
      </c>
      <c r="AA76" s="109">
        <f t="shared" ref="AA76:AF76" ca="1" si="28">AA22</f>
        <v>0</v>
      </c>
      <c r="AB76" s="110">
        <f t="shared" ca="1" si="28"/>
        <v>0</v>
      </c>
      <c r="AC76" s="108">
        <f t="shared" ca="1" si="28"/>
        <v>1</v>
      </c>
      <c r="AD76" s="109">
        <f t="shared" ca="1" si="28"/>
        <v>1</v>
      </c>
      <c r="AE76" s="110">
        <f t="shared" ca="1" si="28"/>
        <v>0</v>
      </c>
      <c r="AF76" s="108">
        <f t="shared" ca="1" si="28"/>
        <v>0</v>
      </c>
      <c r="AG76" s="109">
        <f ca="1">AG22</f>
        <v>0</v>
      </c>
      <c r="AH76" s="110">
        <f t="shared" si="27"/>
        <v>0</v>
      </c>
      <c r="AI76" s="81"/>
      <c r="AL76" s="81"/>
      <c r="AO76" s="81"/>
    </row>
    <row r="77" spans="2:41" ht="18" customHeight="1" x14ac:dyDescent="0.3">
      <c r="B77" s="23"/>
      <c r="C77" s="29"/>
      <c r="D77" s="22"/>
      <c r="E77" s="23"/>
      <c r="F77" s="145">
        <f t="shared" ref="F77:H79" ca="1" si="29">F23</f>
        <v>1</v>
      </c>
      <c r="G77" s="139">
        <f t="shared" ca="1" si="29"/>
        <v>6</v>
      </c>
      <c r="H77" s="140">
        <f t="shared" ca="1" si="29"/>
        <v>1</v>
      </c>
      <c r="I77" s="138">
        <f ca="1">I23</f>
        <v>9</v>
      </c>
      <c r="J77" s="139">
        <f t="shared" ca="1" si="25"/>
        <v>1</v>
      </c>
      <c r="K77" s="32"/>
      <c r="L77" s="33"/>
      <c r="M77" s="34"/>
      <c r="N77" s="23"/>
      <c r="O77" s="29"/>
      <c r="P77" s="22"/>
      <c r="Q77" s="149">
        <f t="shared" ref="Q77:T79" ca="1" si="30">Q23</f>
        <v>4</v>
      </c>
      <c r="R77" s="138">
        <f t="shared" ca="1" si="30"/>
        <v>5</v>
      </c>
      <c r="S77" s="139">
        <f t="shared" ca="1" si="30"/>
        <v>8</v>
      </c>
      <c r="T77" s="140">
        <f t="shared" ca="1" si="30"/>
        <v>2</v>
      </c>
      <c r="U77" s="138">
        <f ca="1">U23</f>
        <v>7</v>
      </c>
      <c r="V77" s="139">
        <f t="shared" ca="1" si="26"/>
        <v>1</v>
      </c>
      <c r="W77" s="32"/>
      <c r="X77" s="33"/>
      <c r="Y77" s="34"/>
      <c r="Z77" s="23"/>
      <c r="AA77" s="29"/>
      <c r="AB77" s="146">
        <f t="shared" ref="AB77:AF79" ca="1" si="31">AB23</f>
        <v>0</v>
      </c>
      <c r="AC77" s="140">
        <f t="shared" ca="1" si="31"/>
        <v>4</v>
      </c>
      <c r="AD77" s="138">
        <f t="shared" ca="1" si="31"/>
        <v>4</v>
      </c>
      <c r="AE77" s="139">
        <f t="shared" ca="1" si="31"/>
        <v>9</v>
      </c>
      <c r="AF77" s="140">
        <f t="shared" ca="1" si="31"/>
        <v>4</v>
      </c>
      <c r="AG77" s="138">
        <f ca="1">AG23</f>
        <v>4</v>
      </c>
      <c r="AH77" s="139">
        <f t="shared" ca="1" si="27"/>
        <v>0</v>
      </c>
    </row>
    <row r="78" spans="2:41" ht="18" customHeight="1" thickBot="1" x14ac:dyDescent="0.35">
      <c r="B78" s="23"/>
      <c r="C78" s="29"/>
      <c r="D78" s="68" t="str">
        <f>D24</f>
        <v>+</v>
      </c>
      <c r="E78" s="148">
        <f ca="1">E24</f>
        <v>2</v>
      </c>
      <c r="F78" s="144">
        <f t="shared" ca="1" si="29"/>
        <v>1</v>
      </c>
      <c r="G78" s="142">
        <f t="shared" ca="1" si="29"/>
        <v>5</v>
      </c>
      <c r="H78" s="143">
        <f t="shared" ca="1" si="29"/>
        <v>8</v>
      </c>
      <c r="I78" s="144">
        <f ca="1">I24</f>
        <v>8</v>
      </c>
      <c r="J78" s="142">
        <f t="shared" si="25"/>
        <v>0</v>
      </c>
      <c r="K78" s="32"/>
      <c r="L78" s="33"/>
      <c r="M78" s="34"/>
      <c r="N78" s="23"/>
      <c r="O78" s="68" t="str">
        <f>O24</f>
        <v>+</v>
      </c>
      <c r="P78" s="150">
        <f ca="1">P24</f>
        <v>2</v>
      </c>
      <c r="Q78" s="143">
        <f t="shared" ca="1" si="30"/>
        <v>0</v>
      </c>
      <c r="R78" s="144">
        <f t="shared" ca="1" si="30"/>
        <v>3</v>
      </c>
      <c r="S78" s="142">
        <f t="shared" ca="1" si="30"/>
        <v>6</v>
      </c>
      <c r="T78" s="143">
        <f t="shared" ca="1" si="30"/>
        <v>7</v>
      </c>
      <c r="U78" s="144">
        <f ca="1">U24</f>
        <v>6</v>
      </c>
      <c r="V78" s="142">
        <f t="shared" si="26"/>
        <v>0</v>
      </c>
      <c r="W78" s="32"/>
      <c r="X78" s="33"/>
      <c r="Y78" s="34"/>
      <c r="Z78" s="68" t="str">
        <f>Z24</f>
        <v>+</v>
      </c>
      <c r="AA78" s="141">
        <f ca="1">AA24</f>
        <v>0</v>
      </c>
      <c r="AB78" s="142">
        <f t="shared" ca="1" si="31"/>
        <v>4</v>
      </c>
      <c r="AC78" s="143">
        <f t="shared" ca="1" si="31"/>
        <v>4</v>
      </c>
      <c r="AD78" s="144">
        <f t="shared" ca="1" si="31"/>
        <v>9</v>
      </c>
      <c r="AE78" s="142">
        <f t="shared" ca="1" si="31"/>
        <v>4</v>
      </c>
      <c r="AF78" s="143">
        <f t="shared" ca="1" si="31"/>
        <v>4</v>
      </c>
      <c r="AG78" s="144">
        <f ca="1">AG24</f>
        <v>0</v>
      </c>
      <c r="AH78" s="142">
        <f t="shared" si="27"/>
        <v>0</v>
      </c>
    </row>
    <row r="79" spans="2:41" s="123" customFormat="1" ht="18" customHeight="1" thickTop="1" x14ac:dyDescent="0.3">
      <c r="B79" s="124"/>
      <c r="C79" s="125"/>
      <c r="D79" s="117"/>
      <c r="E79" s="115">
        <f ca="1">E25</f>
        <v>2</v>
      </c>
      <c r="F79" s="119" t="str">
        <f t="shared" ca="1" si="29"/>
        <v>3</v>
      </c>
      <c r="G79" s="117" t="str">
        <f t="shared" ca="1" si="29"/>
        <v>2</v>
      </c>
      <c r="H79" s="117" t="str">
        <f t="shared" ca="1" si="29"/>
        <v>0</v>
      </c>
      <c r="I79" s="119" t="str">
        <f ca="1">I25</f>
        <v>7</v>
      </c>
      <c r="J79" s="117" t="str">
        <f t="shared" ca="1" si="25"/>
        <v>1</v>
      </c>
      <c r="K79" s="120"/>
      <c r="L79" s="125"/>
      <c r="M79" s="126"/>
      <c r="N79" s="124"/>
      <c r="O79" s="119"/>
      <c r="P79" s="121">
        <f ca="1">P25</f>
        <v>2</v>
      </c>
      <c r="Q79" s="118" t="str">
        <f t="shared" ca="1" si="30"/>
        <v>4</v>
      </c>
      <c r="R79" s="119" t="str">
        <f t="shared" ca="1" si="30"/>
        <v>9</v>
      </c>
      <c r="S79" s="117" t="str">
        <f t="shared" ca="1" si="30"/>
        <v>5</v>
      </c>
      <c r="T79" s="118" t="str">
        <f t="shared" ca="1" si="30"/>
        <v>0</v>
      </c>
      <c r="U79" s="119" t="str">
        <f ca="1">U25</f>
        <v>3</v>
      </c>
      <c r="V79" s="117" t="str">
        <f t="shared" ca="1" si="26"/>
        <v>1</v>
      </c>
      <c r="W79" s="120"/>
      <c r="X79" s="125"/>
      <c r="Y79" s="126"/>
      <c r="Z79" s="118"/>
      <c r="AA79" s="116">
        <f ca="1">AA25</f>
        <v>0</v>
      </c>
      <c r="AB79" s="117" t="str">
        <f t="shared" ca="1" si="31"/>
        <v>4</v>
      </c>
      <c r="AC79" s="118" t="str">
        <f t="shared" ca="1" si="31"/>
        <v>9</v>
      </c>
      <c r="AD79" s="119" t="str">
        <f t="shared" ca="1" si="31"/>
        <v>4</v>
      </c>
      <c r="AE79" s="117" t="str">
        <f t="shared" ca="1" si="31"/>
        <v>3</v>
      </c>
      <c r="AF79" s="118" t="str">
        <f t="shared" ca="1" si="31"/>
        <v>8</v>
      </c>
      <c r="AG79" s="119" t="str">
        <f ca="1">AG25</f>
        <v>4</v>
      </c>
      <c r="AH79" s="117" t="str">
        <f t="shared" ca="1" si="27"/>
        <v>0</v>
      </c>
      <c r="AI79" s="122"/>
      <c r="AL79" s="122"/>
      <c r="AO79" s="122"/>
    </row>
    <row r="80" spans="2:41" ht="18" customHeight="1" x14ac:dyDescent="0.3">
      <c r="B80" s="43"/>
      <c r="C80" s="17"/>
      <c r="D80" s="42"/>
      <c r="E80" s="43"/>
      <c r="F80" s="17"/>
      <c r="G80" s="42"/>
      <c r="H80" s="43"/>
      <c r="I80" s="17"/>
      <c r="J80" s="42"/>
      <c r="K80" s="48"/>
      <c r="L80" s="17"/>
      <c r="M80" s="42"/>
      <c r="N80" s="43"/>
      <c r="O80" s="17"/>
      <c r="P80" s="42"/>
      <c r="Q80" s="43"/>
      <c r="R80" s="17"/>
      <c r="S80" s="42"/>
      <c r="T80" s="43"/>
      <c r="U80" s="17"/>
      <c r="V80" s="42"/>
      <c r="W80" s="48"/>
      <c r="X80" s="17"/>
      <c r="Y80" s="42"/>
      <c r="Z80" s="43"/>
      <c r="AA80" s="17"/>
      <c r="AB80" s="42"/>
      <c r="AC80" s="43"/>
      <c r="AD80" s="17"/>
      <c r="AE80" s="42"/>
      <c r="AF80" s="43"/>
      <c r="AG80" s="17"/>
      <c r="AH80" s="42"/>
    </row>
    <row r="81" spans="2:41" ht="18" customHeight="1" x14ac:dyDescent="0.3">
      <c r="B81" s="43"/>
      <c r="C81" s="17"/>
      <c r="D81" s="42"/>
      <c r="E81" s="43"/>
      <c r="F81" s="17"/>
      <c r="G81" s="42"/>
      <c r="H81" s="43"/>
      <c r="I81" s="17"/>
      <c r="J81" s="42"/>
      <c r="K81" s="48"/>
      <c r="L81" s="17"/>
      <c r="M81" s="42"/>
      <c r="N81" s="43"/>
      <c r="O81" s="17"/>
      <c r="P81" s="42"/>
      <c r="Q81" s="43"/>
      <c r="R81" s="17"/>
      <c r="S81" s="42"/>
      <c r="T81" s="43"/>
      <c r="U81" s="17"/>
      <c r="V81" s="42"/>
      <c r="W81" s="48"/>
      <c r="X81" s="17"/>
      <c r="Y81" s="42"/>
      <c r="Z81" s="43"/>
      <c r="AA81" s="17"/>
      <c r="AB81" s="42"/>
      <c r="AC81" s="43"/>
      <c r="AD81" s="17"/>
      <c r="AE81" s="42"/>
      <c r="AF81" s="43"/>
      <c r="AG81" s="17"/>
      <c r="AH81" s="42"/>
    </row>
    <row r="82" spans="2:41" s="82" customFormat="1" ht="8.1" customHeight="1" x14ac:dyDescent="0.2">
      <c r="B82" s="369" t="str">
        <f>B28</f>
        <v>G</v>
      </c>
      <c r="C82" s="369">
        <f>C28</f>
        <v>0</v>
      </c>
      <c r="D82" s="87"/>
      <c r="E82" s="88"/>
      <c r="F82" s="89"/>
      <c r="G82" s="87"/>
      <c r="H82" s="88"/>
      <c r="I82" s="89"/>
      <c r="J82" s="87"/>
      <c r="K82" s="78"/>
      <c r="L82" s="369" t="str">
        <f>L28</f>
        <v>H</v>
      </c>
      <c r="M82" s="369">
        <f>M28</f>
        <v>0</v>
      </c>
      <c r="N82" s="88"/>
      <c r="O82" s="89"/>
      <c r="P82" s="87"/>
      <c r="Q82" s="88"/>
      <c r="R82" s="89"/>
      <c r="S82" s="87"/>
      <c r="T82" s="88"/>
      <c r="U82" s="89"/>
      <c r="V82" s="87"/>
      <c r="W82" s="78"/>
      <c r="X82" s="369" t="str">
        <f>X28</f>
        <v>I</v>
      </c>
      <c r="Y82" s="369">
        <f>Y28</f>
        <v>0</v>
      </c>
      <c r="Z82" s="88"/>
      <c r="AA82" s="89"/>
      <c r="AB82" s="87"/>
      <c r="AC82" s="88"/>
      <c r="AD82" s="89"/>
      <c r="AE82" s="87"/>
      <c r="AF82" s="88"/>
      <c r="AG82" s="89"/>
      <c r="AH82" s="77"/>
      <c r="AI82" s="81"/>
      <c r="AL82" s="81"/>
      <c r="AO82" s="81"/>
    </row>
    <row r="83" spans="2:41" s="82" customFormat="1" ht="8.1" customHeight="1" x14ac:dyDescent="0.2">
      <c r="B83" s="369">
        <f>B29</f>
        <v>0</v>
      </c>
      <c r="C83" s="369">
        <f>C29</f>
        <v>0</v>
      </c>
      <c r="D83" s="77"/>
      <c r="E83" s="1">
        <f t="shared" ref="E83:I86" si="32">E29</f>
        <v>0</v>
      </c>
      <c r="F83" s="1">
        <f t="shared" si="32"/>
        <v>0</v>
      </c>
      <c r="G83" s="1">
        <f t="shared" si="32"/>
        <v>0</v>
      </c>
      <c r="H83" s="1">
        <f t="shared" ca="1" si="32"/>
        <v>0</v>
      </c>
      <c r="I83" s="1">
        <f t="shared" ca="1" si="32"/>
        <v>0</v>
      </c>
      <c r="J83" s="77"/>
      <c r="K83" s="78"/>
      <c r="L83" s="369">
        <f>L29</f>
        <v>0</v>
      </c>
      <c r="M83" s="369">
        <f>M29</f>
        <v>0</v>
      </c>
      <c r="N83" s="79"/>
      <c r="O83" s="80"/>
      <c r="P83" s="77"/>
      <c r="Q83" s="1">
        <f t="shared" ref="Q83:U86" si="33">Q29</f>
        <v>0</v>
      </c>
      <c r="R83" s="1">
        <f t="shared" si="33"/>
        <v>0</v>
      </c>
      <c r="S83" s="1">
        <f t="shared" ca="1" si="33"/>
        <v>0</v>
      </c>
      <c r="T83" s="1">
        <f t="shared" ca="1" si="33"/>
        <v>0</v>
      </c>
      <c r="U83" s="1">
        <f t="shared" ca="1" si="33"/>
        <v>0</v>
      </c>
      <c r="V83" s="77"/>
      <c r="W83" s="78"/>
      <c r="X83" s="369">
        <f>X29</f>
        <v>0</v>
      </c>
      <c r="Y83" s="369">
        <f>Y29</f>
        <v>0</v>
      </c>
      <c r="Z83" s="79"/>
      <c r="AA83" s="80"/>
      <c r="AB83" s="77"/>
      <c r="AC83" s="1">
        <f t="shared" ref="AC83:AG86" ca="1" si="34">AC29</f>
        <v>0</v>
      </c>
      <c r="AD83" s="1">
        <f t="shared" ca="1" si="34"/>
        <v>0</v>
      </c>
      <c r="AE83" s="1">
        <f t="shared" ca="1" si="34"/>
        <v>0</v>
      </c>
      <c r="AF83" s="1">
        <f t="shared" ca="1" si="34"/>
        <v>0</v>
      </c>
      <c r="AG83" s="1">
        <f t="shared" ca="1" si="34"/>
        <v>0</v>
      </c>
      <c r="AH83" s="77"/>
      <c r="AI83" s="81"/>
      <c r="AL83" s="81"/>
      <c r="AO83" s="81"/>
    </row>
    <row r="84" spans="2:41" s="82" customFormat="1" ht="8.1" customHeight="1" x14ac:dyDescent="0.2">
      <c r="B84" s="286"/>
      <c r="C84" s="287"/>
      <c r="D84" s="77"/>
      <c r="E84" s="1">
        <f t="shared" ca="1" si="32"/>
        <v>0</v>
      </c>
      <c r="F84" s="1">
        <f t="shared" ca="1" si="32"/>
        <v>0</v>
      </c>
      <c r="G84" s="1">
        <f t="shared" si="32"/>
        <v>0</v>
      </c>
      <c r="H84" s="153">
        <f t="shared" ca="1" si="32"/>
        <v>1</v>
      </c>
      <c r="I84" s="153">
        <f t="shared" ca="1" si="32"/>
        <v>0</v>
      </c>
      <c r="J84" s="77"/>
      <c r="K84" s="78"/>
      <c r="L84" s="287"/>
      <c r="M84" s="288"/>
      <c r="N84" s="79"/>
      <c r="O84" s="80"/>
      <c r="P84" s="77"/>
      <c r="Q84" s="1">
        <f t="shared" ca="1" si="33"/>
        <v>0</v>
      </c>
      <c r="R84" s="331">
        <f t="shared" si="33"/>
        <v>0</v>
      </c>
      <c r="S84" s="153">
        <f t="shared" ca="1" si="33"/>
        <v>2</v>
      </c>
      <c r="T84" s="153">
        <f t="shared" ca="1" si="33"/>
        <v>3</v>
      </c>
      <c r="U84" s="153">
        <f t="shared" ca="1" si="33"/>
        <v>0</v>
      </c>
      <c r="V84" s="77"/>
      <c r="W84" s="78"/>
      <c r="X84" s="287"/>
      <c r="Y84" s="288"/>
      <c r="Z84" s="79"/>
      <c r="AA84" s="80"/>
      <c r="AB84" s="77"/>
      <c r="AC84" s="331">
        <f t="shared" si="34"/>
        <v>0</v>
      </c>
      <c r="AD84" s="153">
        <f t="shared" ca="1" si="34"/>
        <v>1</v>
      </c>
      <c r="AE84" s="153">
        <f t="shared" ca="1" si="34"/>
        <v>0</v>
      </c>
      <c r="AF84" s="153">
        <f t="shared" ca="1" si="34"/>
        <v>0</v>
      </c>
      <c r="AG84" s="153">
        <f t="shared" ca="1" si="34"/>
        <v>0</v>
      </c>
      <c r="AH84" s="77"/>
      <c r="AI84" s="81"/>
      <c r="AL84" s="81"/>
      <c r="AO84" s="81"/>
    </row>
    <row r="85" spans="2:41" s="82" customFormat="1" ht="8.1" customHeight="1" x14ac:dyDescent="0.2">
      <c r="B85" s="286"/>
      <c r="C85" s="287"/>
      <c r="D85" s="77"/>
      <c r="E85" s="1">
        <f t="shared" ca="1" si="32"/>
        <v>0</v>
      </c>
      <c r="F85" s="1">
        <f t="shared" ca="1" si="32"/>
        <v>0</v>
      </c>
      <c r="G85" s="1">
        <f t="shared" si="32"/>
        <v>0</v>
      </c>
      <c r="H85" s="151">
        <f t="shared" ca="1" si="32"/>
        <v>0</v>
      </c>
      <c r="I85" s="151">
        <f t="shared" ca="1" si="32"/>
        <v>0</v>
      </c>
      <c r="J85" s="77"/>
      <c r="K85" s="78"/>
      <c r="L85" s="287"/>
      <c r="M85" s="288"/>
      <c r="N85" s="79"/>
      <c r="O85" s="80"/>
      <c r="P85" s="77"/>
      <c r="Q85" s="1">
        <f t="shared" ca="1" si="33"/>
        <v>0</v>
      </c>
      <c r="R85" s="329">
        <f t="shared" si="33"/>
        <v>0</v>
      </c>
      <c r="S85" s="151">
        <f t="shared" ca="1" si="33"/>
        <v>1</v>
      </c>
      <c r="T85" s="151">
        <f t="shared" ca="1" si="33"/>
        <v>1</v>
      </c>
      <c r="U85" s="151">
        <f t="shared" ca="1" si="33"/>
        <v>0</v>
      </c>
      <c r="V85" s="77"/>
      <c r="W85" s="78"/>
      <c r="X85" s="287"/>
      <c r="Y85" s="288"/>
      <c r="Z85" s="79"/>
      <c r="AA85" s="80"/>
      <c r="AB85" s="77"/>
      <c r="AC85" s="329">
        <f t="shared" si="34"/>
        <v>0</v>
      </c>
      <c r="AD85" s="151">
        <f t="shared" ca="1" si="34"/>
        <v>4</v>
      </c>
      <c r="AE85" s="151">
        <f t="shared" ca="1" si="34"/>
        <v>2</v>
      </c>
      <c r="AF85" s="151">
        <f t="shared" ca="1" si="34"/>
        <v>0</v>
      </c>
      <c r="AG85" s="151">
        <f t="shared" ca="1" si="34"/>
        <v>0</v>
      </c>
      <c r="AH85" s="77"/>
      <c r="AI85" s="81"/>
      <c r="AL85" s="81"/>
      <c r="AO85" s="81"/>
    </row>
    <row r="86" spans="2:41" s="82" customFormat="1" ht="8.1" customHeight="1" x14ac:dyDescent="0.2">
      <c r="B86" s="371">
        <f>B32</f>
        <v>1</v>
      </c>
      <c r="C86" s="371">
        <f>C32</f>
        <v>0</v>
      </c>
      <c r="D86" s="77"/>
      <c r="E86" s="1">
        <f t="shared" ca="1" si="32"/>
        <v>0</v>
      </c>
      <c r="F86" s="1">
        <f t="shared" ca="1" si="32"/>
        <v>0</v>
      </c>
      <c r="G86" s="1">
        <f t="shared" si="32"/>
        <v>0</v>
      </c>
      <c r="H86" s="152">
        <f t="shared" ca="1" si="32"/>
        <v>4</v>
      </c>
      <c r="I86" s="152">
        <f t="shared" ca="1" si="32"/>
        <v>0</v>
      </c>
      <c r="J86" s="3">
        <f t="shared" ref="J86:J93" si="35">J32</f>
        <v>0</v>
      </c>
      <c r="K86" s="78"/>
      <c r="L86" s="371">
        <f>L32</f>
        <v>1</v>
      </c>
      <c r="M86" s="371">
        <f>M32</f>
        <v>0</v>
      </c>
      <c r="N86" s="79"/>
      <c r="O86" s="80"/>
      <c r="P86" s="77"/>
      <c r="Q86" s="1">
        <f t="shared" ca="1" si="33"/>
        <v>0</v>
      </c>
      <c r="R86" s="330">
        <f t="shared" si="33"/>
        <v>0</v>
      </c>
      <c r="S86" s="152">
        <f t="shared" ca="1" si="33"/>
        <v>2</v>
      </c>
      <c r="T86" s="152">
        <f t="shared" ca="1" si="33"/>
        <v>3</v>
      </c>
      <c r="U86" s="152">
        <f t="shared" ca="1" si="33"/>
        <v>0</v>
      </c>
      <c r="V86" s="3">
        <f t="shared" ref="V86:V93" si="36">V32</f>
        <v>0</v>
      </c>
      <c r="W86" s="78"/>
      <c r="X86" s="370">
        <f>X32</f>
        <v>0.5</v>
      </c>
      <c r="Y86" s="370">
        <f>Y32</f>
        <v>0</v>
      </c>
      <c r="Z86" s="79"/>
      <c r="AA86" s="80"/>
      <c r="AB86" s="77"/>
      <c r="AC86" s="330">
        <f t="shared" si="34"/>
        <v>0</v>
      </c>
      <c r="AD86" s="152">
        <f t="shared" ca="1" si="34"/>
        <v>3</v>
      </c>
      <c r="AE86" s="152">
        <f t="shared" ca="1" si="34"/>
        <v>2</v>
      </c>
      <c r="AF86" s="152">
        <f t="shared" ca="1" si="34"/>
        <v>0</v>
      </c>
      <c r="AG86" s="152">
        <f t="shared" ca="1" si="34"/>
        <v>0</v>
      </c>
      <c r="AH86" s="3">
        <f t="shared" ref="AH86:AH93" si="37">AH32</f>
        <v>0</v>
      </c>
      <c r="AI86" s="81"/>
      <c r="AL86" s="81"/>
      <c r="AO86" s="81"/>
    </row>
    <row r="87" spans="2:41" ht="18" customHeight="1" x14ac:dyDescent="0.3">
      <c r="B87" s="10"/>
      <c r="C87" s="11"/>
      <c r="D87" s="12"/>
      <c r="E87" s="13"/>
      <c r="F87" s="14"/>
      <c r="G87" s="12"/>
      <c r="H87" s="13" t="str">
        <f t="shared" ref="H87:I93" ca="1" si="38">H33</f>
        <v>1</v>
      </c>
      <c r="I87" s="14" t="str">
        <f t="shared" ca="1" si="38"/>
        <v>5</v>
      </c>
      <c r="J87" s="12" t="str">
        <f t="shared" ca="1" si="35"/>
        <v>1</v>
      </c>
      <c r="L87" s="5"/>
      <c r="N87" s="10"/>
      <c r="O87" s="11"/>
      <c r="P87" s="12"/>
      <c r="Q87" s="13"/>
      <c r="R87" s="14"/>
      <c r="S87" s="12" t="str">
        <f ca="1">S33</f>
        <v>4</v>
      </c>
      <c r="T87" s="13" t="str">
        <f ca="1">T33</f>
        <v>3</v>
      </c>
      <c r="U87" s="14" t="str">
        <f ca="1">U33</f>
        <v>4</v>
      </c>
      <c r="V87" s="12" t="str">
        <f t="shared" ca="1" si="36"/>
        <v>0</v>
      </c>
      <c r="X87" s="5"/>
      <c r="Z87" s="13"/>
      <c r="AA87" s="14"/>
      <c r="AB87" s="12"/>
      <c r="AC87" s="13"/>
      <c r="AD87" s="14" t="str">
        <f ca="1">AD33</f>
        <v>8</v>
      </c>
      <c r="AE87" s="12" t="str">
        <f ca="1">AE33</f>
        <v>5</v>
      </c>
      <c r="AF87" s="13" t="str">
        <f ca="1">AF33</f>
        <v>3</v>
      </c>
      <c r="AG87" s="14" t="str">
        <f ca="1">AG33</f>
        <v>0</v>
      </c>
      <c r="AH87" s="12" t="str">
        <f t="shared" ca="1" si="37"/>
        <v>1</v>
      </c>
    </row>
    <row r="88" spans="2:41" ht="18" customHeight="1" thickBot="1" x14ac:dyDescent="0.35">
      <c r="B88" s="16"/>
      <c r="C88" s="17"/>
      <c r="D88" s="20" t="str">
        <f>D34</f>
        <v>×</v>
      </c>
      <c r="E88" s="13"/>
      <c r="F88" s="14"/>
      <c r="G88" s="12"/>
      <c r="H88" s="104" t="str">
        <f t="shared" ca="1" si="38"/>
        <v>3</v>
      </c>
      <c r="I88" s="97" t="str">
        <f t="shared" ca="1" si="38"/>
        <v>0</v>
      </c>
      <c r="J88" s="102" t="str">
        <f t="shared" ca="1" si="35"/>
        <v>9</v>
      </c>
      <c r="L88" s="18"/>
      <c r="M88" s="21"/>
      <c r="N88" s="20" t="str">
        <f>N34</f>
        <v>×</v>
      </c>
      <c r="O88" s="11"/>
      <c r="P88" s="12"/>
      <c r="Q88" s="13"/>
      <c r="R88" s="14"/>
      <c r="S88" s="12"/>
      <c r="T88" s="104" t="str">
        <f t="shared" ref="T88:U93" ca="1" si="39">T34</f>
        <v>8</v>
      </c>
      <c r="U88" s="97" t="str">
        <f t="shared" ca="1" si="39"/>
        <v>3</v>
      </c>
      <c r="V88" s="102" t="str">
        <f t="shared" ca="1" si="36"/>
        <v>8</v>
      </c>
      <c r="X88" s="18"/>
      <c r="Y88" s="21"/>
      <c r="Z88" s="100" t="str">
        <f>Z34</f>
        <v>×</v>
      </c>
      <c r="AA88" s="14"/>
      <c r="AB88" s="12"/>
      <c r="AC88" s="13"/>
      <c r="AD88" s="14"/>
      <c r="AE88" s="12"/>
      <c r="AF88" s="104" t="str">
        <f t="shared" ref="AF88:AG93" ca="1" si="40">AF34</f>
        <v>3</v>
      </c>
      <c r="AG88" s="97" t="str">
        <f t="shared" ca="1" si="40"/>
        <v>8</v>
      </c>
      <c r="AH88" s="102" t="str">
        <f t="shared" ca="1" si="37"/>
        <v>7</v>
      </c>
    </row>
    <row r="89" spans="2:41" s="82" customFormat="1" ht="8.1" customHeight="1" thickTop="1" x14ac:dyDescent="0.2">
      <c r="B89" s="112">
        <f>B35</f>
        <v>0</v>
      </c>
      <c r="C89" s="113">
        <f>C35</f>
        <v>0</v>
      </c>
      <c r="D89" s="110">
        <f>D35</f>
        <v>0</v>
      </c>
      <c r="E89" s="108">
        <f ca="1">E35</f>
        <v>0</v>
      </c>
      <c r="F89" s="109">
        <f ca="1">F35</f>
        <v>0</v>
      </c>
      <c r="G89" s="110">
        <f ca="1">G35</f>
        <v>0</v>
      </c>
      <c r="H89" s="109">
        <f t="shared" ca="1" si="38"/>
        <v>0</v>
      </c>
      <c r="I89" s="109">
        <f t="shared" ca="1" si="38"/>
        <v>0</v>
      </c>
      <c r="J89" s="110">
        <f t="shared" si="35"/>
        <v>0</v>
      </c>
      <c r="K89" s="111"/>
      <c r="L89" s="113">
        <f>L35</f>
        <v>0</v>
      </c>
      <c r="M89" s="114">
        <f>M35</f>
        <v>0</v>
      </c>
      <c r="N89" s="108">
        <f>N35</f>
        <v>0</v>
      </c>
      <c r="O89" s="109">
        <f ca="1">O35</f>
        <v>0</v>
      </c>
      <c r="P89" s="110">
        <f ca="1">P35</f>
        <v>0</v>
      </c>
      <c r="Q89" s="108">
        <f ca="1">Q35</f>
        <v>1</v>
      </c>
      <c r="R89" s="109">
        <f ca="1">R35</f>
        <v>0</v>
      </c>
      <c r="S89" s="110">
        <f ca="1">S35</f>
        <v>0</v>
      </c>
      <c r="T89" s="108">
        <f t="shared" ca="1" si="39"/>
        <v>0</v>
      </c>
      <c r="U89" s="109">
        <f t="shared" ca="1" si="39"/>
        <v>0</v>
      </c>
      <c r="V89" s="110">
        <f t="shared" si="36"/>
        <v>0</v>
      </c>
      <c r="W89" s="111"/>
      <c r="X89" s="113">
        <f>X35</f>
        <v>0</v>
      </c>
      <c r="Y89" s="114">
        <f>Y35</f>
        <v>0</v>
      </c>
      <c r="Z89" s="108">
        <f>Z35</f>
        <v>0</v>
      </c>
      <c r="AA89" s="109">
        <f ca="1">AA35</f>
        <v>1</v>
      </c>
      <c r="AB89" s="110">
        <f ca="1">AB35</f>
        <v>2</v>
      </c>
      <c r="AC89" s="108">
        <f ca="1">AC35</f>
        <v>2</v>
      </c>
      <c r="AD89" s="109">
        <f ca="1">AD35</f>
        <v>1</v>
      </c>
      <c r="AE89" s="110">
        <f ca="1">AE35</f>
        <v>0</v>
      </c>
      <c r="AF89" s="108">
        <f t="shared" ca="1" si="40"/>
        <v>0</v>
      </c>
      <c r="AG89" s="109">
        <f t="shared" ca="1" si="40"/>
        <v>0</v>
      </c>
      <c r="AH89" s="110">
        <f t="shared" si="37"/>
        <v>0</v>
      </c>
      <c r="AI89" s="81"/>
      <c r="AL89" s="81"/>
      <c r="AO89" s="81"/>
    </row>
    <row r="90" spans="2:41" ht="18" customHeight="1" x14ac:dyDescent="0.3">
      <c r="B90" s="23"/>
      <c r="C90" s="29"/>
      <c r="D90" s="22"/>
      <c r="E90" s="43"/>
      <c r="F90" s="17"/>
      <c r="G90" s="146">
        <f ca="1">G36</f>
        <v>1</v>
      </c>
      <c r="H90" s="140">
        <f t="shared" ca="1" si="38"/>
        <v>3</v>
      </c>
      <c r="I90" s="138">
        <f t="shared" ca="1" si="38"/>
        <v>5</v>
      </c>
      <c r="J90" s="139">
        <f t="shared" ca="1" si="35"/>
        <v>9</v>
      </c>
      <c r="K90" s="32"/>
      <c r="L90" s="33"/>
      <c r="M90" s="34"/>
      <c r="N90" s="23"/>
      <c r="O90" s="29"/>
      <c r="P90" s="22"/>
      <c r="Q90" s="43"/>
      <c r="R90" s="145">
        <f t="shared" ref="R90:S93" ca="1" si="41">R36</f>
        <v>3</v>
      </c>
      <c r="S90" s="139">
        <f t="shared" ca="1" si="41"/>
        <v>4</v>
      </c>
      <c r="T90" s="140">
        <f t="shared" ca="1" si="39"/>
        <v>7</v>
      </c>
      <c r="U90" s="138">
        <f t="shared" ca="1" si="39"/>
        <v>2</v>
      </c>
      <c r="V90" s="139">
        <f t="shared" ca="1" si="36"/>
        <v>0</v>
      </c>
      <c r="W90" s="32"/>
      <c r="X90" s="33"/>
      <c r="Y90" s="34"/>
      <c r="Z90" s="23"/>
      <c r="AA90" s="29"/>
      <c r="AB90" s="22"/>
      <c r="AC90" s="149">
        <f t="shared" ref="AC90:AE93" ca="1" si="42">AC36</f>
        <v>5</v>
      </c>
      <c r="AD90" s="138">
        <f t="shared" ca="1" si="42"/>
        <v>9</v>
      </c>
      <c r="AE90" s="139">
        <f t="shared" ca="1" si="42"/>
        <v>7</v>
      </c>
      <c r="AF90" s="140">
        <f t="shared" ca="1" si="40"/>
        <v>1</v>
      </c>
      <c r="AG90" s="138">
        <f t="shared" ca="1" si="40"/>
        <v>0</v>
      </c>
      <c r="AH90" s="139">
        <f t="shared" ca="1" si="37"/>
        <v>7</v>
      </c>
    </row>
    <row r="91" spans="2:41" ht="18" customHeight="1" x14ac:dyDescent="0.3">
      <c r="B91" s="23"/>
      <c r="C91" s="29"/>
      <c r="D91" s="68" t="str">
        <f>D37</f>
        <v>+</v>
      </c>
      <c r="E91" s="23"/>
      <c r="F91" s="141">
        <f ca="1">F37</f>
        <v>0</v>
      </c>
      <c r="G91" s="142">
        <f ca="1">G37</f>
        <v>0</v>
      </c>
      <c r="H91" s="143">
        <f t="shared" ca="1" si="38"/>
        <v>0</v>
      </c>
      <c r="I91" s="144">
        <f t="shared" ca="1" si="38"/>
        <v>0</v>
      </c>
      <c r="J91" s="142">
        <f t="shared" si="35"/>
        <v>0</v>
      </c>
      <c r="K91" s="32"/>
      <c r="L91" s="33"/>
      <c r="M91" s="34"/>
      <c r="N91" s="13"/>
      <c r="O91" s="68" t="str">
        <f>O37</f>
        <v>+</v>
      </c>
      <c r="P91" s="22"/>
      <c r="Q91" s="148">
        <f ca="1">Q37</f>
        <v>1</v>
      </c>
      <c r="R91" s="144">
        <f t="shared" ca="1" si="41"/>
        <v>3</v>
      </c>
      <c r="S91" s="142">
        <f t="shared" ca="1" si="41"/>
        <v>0</v>
      </c>
      <c r="T91" s="143">
        <f t="shared" ca="1" si="39"/>
        <v>2</v>
      </c>
      <c r="U91" s="144">
        <f t="shared" ca="1" si="39"/>
        <v>0</v>
      </c>
      <c r="V91" s="142">
        <f t="shared" si="36"/>
        <v>0</v>
      </c>
      <c r="W91" s="32"/>
      <c r="X91" s="33"/>
      <c r="Y91" s="34"/>
      <c r="Z91" s="68" t="str">
        <f>Z37</f>
        <v>+</v>
      </c>
      <c r="AA91" s="29"/>
      <c r="AB91" s="150">
        <f ca="1">AB37</f>
        <v>6</v>
      </c>
      <c r="AC91" s="143">
        <f t="shared" ca="1" si="42"/>
        <v>8</v>
      </c>
      <c r="AD91" s="144">
        <f t="shared" ca="1" si="42"/>
        <v>2</v>
      </c>
      <c r="AE91" s="142">
        <f t="shared" ca="1" si="42"/>
        <v>4</v>
      </c>
      <c r="AF91" s="143">
        <f t="shared" ca="1" si="40"/>
        <v>0</v>
      </c>
      <c r="AG91" s="144">
        <f t="shared" ca="1" si="40"/>
        <v>8</v>
      </c>
      <c r="AH91" s="142">
        <f t="shared" si="37"/>
        <v>0</v>
      </c>
    </row>
    <row r="92" spans="2:41" ht="18" customHeight="1" thickBot="1" x14ac:dyDescent="0.35">
      <c r="B92" s="23"/>
      <c r="C92" s="29"/>
      <c r="D92" s="68" t="str">
        <f>D38</f>
        <v>+</v>
      </c>
      <c r="E92" s="157">
        <f ca="1">E38</f>
        <v>0</v>
      </c>
      <c r="F92" s="156">
        <f ca="1">F38</f>
        <v>4</v>
      </c>
      <c r="G92" s="154">
        <f ca="1">G38</f>
        <v>5</v>
      </c>
      <c r="H92" s="155">
        <f t="shared" ca="1" si="38"/>
        <v>3</v>
      </c>
      <c r="I92" s="156">
        <f t="shared" si="38"/>
        <v>0</v>
      </c>
      <c r="J92" s="154">
        <f t="shared" si="35"/>
        <v>0</v>
      </c>
      <c r="K92" s="32"/>
      <c r="L92" s="33"/>
      <c r="M92" s="22"/>
      <c r="N92" s="23"/>
      <c r="O92" s="68" t="str">
        <f>O38</f>
        <v>+</v>
      </c>
      <c r="P92" s="158">
        <f ca="1">P38</f>
        <v>3</v>
      </c>
      <c r="Q92" s="155">
        <f ca="1">Q38</f>
        <v>4</v>
      </c>
      <c r="R92" s="156">
        <f t="shared" ca="1" si="41"/>
        <v>7</v>
      </c>
      <c r="S92" s="154">
        <f t="shared" ca="1" si="41"/>
        <v>2</v>
      </c>
      <c r="T92" s="155">
        <f t="shared" ca="1" si="39"/>
        <v>0</v>
      </c>
      <c r="U92" s="156">
        <f t="shared" si="39"/>
        <v>0</v>
      </c>
      <c r="V92" s="154">
        <f t="shared" si="36"/>
        <v>0</v>
      </c>
      <c r="W92" s="32"/>
      <c r="X92" s="33"/>
      <c r="Y92" s="22"/>
      <c r="Z92" s="68" t="str">
        <f>Z38</f>
        <v>+</v>
      </c>
      <c r="AA92" s="159">
        <f ca="1">AA38</f>
        <v>2</v>
      </c>
      <c r="AB92" s="154">
        <f ca="1">AB38</f>
        <v>5</v>
      </c>
      <c r="AC92" s="155">
        <f t="shared" ca="1" si="42"/>
        <v>5</v>
      </c>
      <c r="AD92" s="156">
        <f t="shared" ca="1" si="42"/>
        <v>9</v>
      </c>
      <c r="AE92" s="154">
        <f t="shared" ca="1" si="42"/>
        <v>0</v>
      </c>
      <c r="AF92" s="155">
        <f t="shared" ca="1" si="40"/>
        <v>3</v>
      </c>
      <c r="AG92" s="156">
        <f t="shared" si="40"/>
        <v>0</v>
      </c>
      <c r="AH92" s="154">
        <f t="shared" si="37"/>
        <v>0</v>
      </c>
    </row>
    <row r="93" spans="2:41" s="123" customFormat="1" ht="18" customHeight="1" thickTop="1" x14ac:dyDescent="0.3">
      <c r="B93" s="124"/>
      <c r="C93" s="125"/>
      <c r="D93" s="117"/>
      <c r="E93" s="115">
        <f ca="1">E39</f>
        <v>0</v>
      </c>
      <c r="F93" s="119" t="str">
        <f ca="1">F39</f>
        <v>4</v>
      </c>
      <c r="G93" s="117" t="str">
        <f ca="1">G39</f>
        <v>6</v>
      </c>
      <c r="H93" s="118" t="str">
        <f t="shared" ca="1" si="38"/>
        <v>6</v>
      </c>
      <c r="I93" s="119" t="str">
        <f t="shared" ca="1" si="38"/>
        <v>5</v>
      </c>
      <c r="J93" s="117" t="str">
        <f t="shared" ca="1" si="35"/>
        <v>9</v>
      </c>
      <c r="K93" s="120"/>
      <c r="L93" s="125"/>
      <c r="M93" s="126"/>
      <c r="N93" s="118"/>
      <c r="O93" s="119"/>
      <c r="P93" s="121">
        <f ca="1">P39</f>
        <v>3</v>
      </c>
      <c r="Q93" s="118" t="str">
        <f ca="1">Q39</f>
        <v>6</v>
      </c>
      <c r="R93" s="119" t="str">
        <f t="shared" ca="1" si="41"/>
        <v>3</v>
      </c>
      <c r="S93" s="117" t="str">
        <f t="shared" ca="1" si="41"/>
        <v>6</v>
      </c>
      <c r="T93" s="118" t="str">
        <f t="shared" ca="1" si="39"/>
        <v>9</v>
      </c>
      <c r="U93" s="119" t="str">
        <f t="shared" ca="1" si="39"/>
        <v>2</v>
      </c>
      <c r="V93" s="117" t="str">
        <f t="shared" ca="1" si="36"/>
        <v>0</v>
      </c>
      <c r="W93" s="120"/>
      <c r="X93" s="125"/>
      <c r="Y93" s="126"/>
      <c r="Z93" s="118"/>
      <c r="AA93" s="116">
        <f ca="1">AA39</f>
        <v>3</v>
      </c>
      <c r="AB93" s="117" t="str">
        <f ca="1">AB39</f>
        <v>3</v>
      </c>
      <c r="AC93" s="118" t="str">
        <f t="shared" ca="1" si="42"/>
        <v>0</v>
      </c>
      <c r="AD93" s="119" t="str">
        <f t="shared" ca="1" si="42"/>
        <v>1</v>
      </c>
      <c r="AE93" s="117" t="str">
        <f t="shared" ca="1" si="42"/>
        <v>1</v>
      </c>
      <c r="AF93" s="118" t="str">
        <f t="shared" ca="1" si="40"/>
        <v>4</v>
      </c>
      <c r="AG93" s="119" t="str">
        <f t="shared" ca="1" si="40"/>
        <v>8</v>
      </c>
      <c r="AH93" s="117" t="str">
        <f t="shared" ca="1" si="37"/>
        <v>7</v>
      </c>
      <c r="AI93" s="122"/>
      <c r="AL93" s="122"/>
      <c r="AO93" s="122"/>
    </row>
    <row r="94" spans="2:41" ht="18" customHeight="1" x14ac:dyDescent="0.3">
      <c r="B94" s="43"/>
      <c r="C94" s="17"/>
      <c r="D94" s="42"/>
      <c r="E94" s="53"/>
      <c r="F94" s="17"/>
      <c r="G94" s="42"/>
      <c r="H94" s="43"/>
      <c r="I94" s="17"/>
      <c r="J94" s="42"/>
      <c r="L94" s="17"/>
      <c r="M94" s="42"/>
      <c r="N94" s="43"/>
      <c r="O94" s="17"/>
      <c r="P94" s="54"/>
      <c r="Q94" s="43"/>
      <c r="R94" s="17"/>
      <c r="S94" s="42"/>
      <c r="T94" s="43"/>
      <c r="U94" s="17"/>
      <c r="V94" s="42"/>
      <c r="X94" s="17"/>
      <c r="Y94" s="42"/>
      <c r="Z94" s="43"/>
      <c r="AA94" s="52"/>
      <c r="AB94" s="42"/>
      <c r="AC94" s="43"/>
      <c r="AD94" s="17"/>
      <c r="AE94" s="42"/>
      <c r="AF94" s="43"/>
      <c r="AG94" s="17"/>
      <c r="AH94" s="42"/>
    </row>
    <row r="95" spans="2:41" ht="18" customHeight="1" x14ac:dyDescent="0.3">
      <c r="B95" s="10"/>
      <c r="C95" s="11"/>
      <c r="D95" s="8"/>
      <c r="E95" s="10"/>
      <c r="F95" s="11"/>
      <c r="G95" s="8"/>
      <c r="H95" s="10"/>
      <c r="I95" s="11"/>
      <c r="J95" s="8"/>
      <c r="L95" s="17"/>
      <c r="M95" s="42"/>
      <c r="N95" s="10"/>
      <c r="O95" s="11"/>
      <c r="P95" s="8"/>
      <c r="Q95" s="10"/>
      <c r="R95" s="11"/>
      <c r="S95" s="8"/>
      <c r="T95" s="10"/>
      <c r="U95" s="11"/>
      <c r="V95" s="8"/>
      <c r="X95" s="11"/>
      <c r="Y95" s="8"/>
      <c r="Z95" s="10"/>
      <c r="AA95" s="51"/>
      <c r="AB95" s="8"/>
      <c r="AC95" s="10"/>
      <c r="AD95" s="11"/>
      <c r="AE95" s="8"/>
      <c r="AF95" s="10"/>
      <c r="AG95" s="11"/>
    </row>
    <row r="96" spans="2:41" ht="8.1" customHeight="1" x14ac:dyDescent="0.3">
      <c r="B96" s="369" t="str">
        <f>B42</f>
        <v>J</v>
      </c>
      <c r="C96" s="369">
        <f>C42</f>
        <v>0</v>
      </c>
      <c r="L96" s="369" t="str">
        <f>L42</f>
        <v>K</v>
      </c>
      <c r="M96" s="369">
        <f>M42</f>
        <v>0</v>
      </c>
      <c r="X96" s="369" t="str">
        <f>X42</f>
        <v>L</v>
      </c>
      <c r="Y96" s="369">
        <f>Y42</f>
        <v>0</v>
      </c>
    </row>
    <row r="97" spans="2:41" s="82" customFormat="1" ht="8.1" customHeight="1" x14ac:dyDescent="0.2">
      <c r="B97" s="369">
        <f>B43</f>
        <v>0</v>
      </c>
      <c r="C97" s="369">
        <f>C43</f>
        <v>0</v>
      </c>
      <c r="D97" s="77"/>
      <c r="E97" s="1">
        <f t="shared" ref="E97:I100" ca="1" si="43">E43</f>
        <v>0</v>
      </c>
      <c r="F97" s="332">
        <f t="shared" si="43"/>
        <v>0</v>
      </c>
      <c r="G97" s="160">
        <f t="shared" ca="1" si="43"/>
        <v>5</v>
      </c>
      <c r="H97" s="160">
        <f t="shared" ca="1" si="43"/>
        <v>6</v>
      </c>
      <c r="I97" s="160">
        <f t="shared" ca="1" si="43"/>
        <v>6</v>
      </c>
      <c r="J97" s="77"/>
      <c r="K97" s="78"/>
      <c r="L97" s="369">
        <f>L43</f>
        <v>0</v>
      </c>
      <c r="M97" s="369">
        <f>M43</f>
        <v>0</v>
      </c>
      <c r="N97" s="79"/>
      <c r="O97" s="80"/>
      <c r="P97" s="77"/>
      <c r="Q97" s="332">
        <f t="shared" ref="Q97:U100" si="44">Q43</f>
        <v>0</v>
      </c>
      <c r="R97" s="160">
        <f t="shared" ca="1" si="44"/>
        <v>1</v>
      </c>
      <c r="S97" s="160">
        <f t="shared" ca="1" si="44"/>
        <v>2</v>
      </c>
      <c r="T97" s="160">
        <f t="shared" ca="1" si="44"/>
        <v>1</v>
      </c>
      <c r="U97" s="160">
        <f t="shared" ca="1" si="44"/>
        <v>0</v>
      </c>
      <c r="V97" s="77"/>
      <c r="W97" s="78"/>
      <c r="X97" s="369">
        <f>X43</f>
        <v>0</v>
      </c>
      <c r="Y97" s="369">
        <f>Y43</f>
        <v>0</v>
      </c>
      <c r="Z97" s="79"/>
      <c r="AA97" s="80"/>
      <c r="AB97" s="135"/>
      <c r="AC97" s="160">
        <f t="shared" ref="AC97:AG101" ca="1" si="45">AC43</f>
        <v>1</v>
      </c>
      <c r="AD97" s="160">
        <f t="shared" ca="1" si="45"/>
        <v>1</v>
      </c>
      <c r="AE97" s="160">
        <f t="shared" ca="1" si="45"/>
        <v>0</v>
      </c>
      <c r="AF97" s="160">
        <f t="shared" ca="1" si="45"/>
        <v>1</v>
      </c>
      <c r="AG97" s="160">
        <f t="shared" ca="1" si="45"/>
        <v>4</v>
      </c>
      <c r="AH97" s="77"/>
      <c r="AI97" s="81"/>
      <c r="AL97" s="81"/>
      <c r="AO97" s="81"/>
    </row>
    <row r="98" spans="2:41" s="82" customFormat="1" ht="8.1" customHeight="1" x14ac:dyDescent="0.2">
      <c r="B98" s="286"/>
      <c r="C98" s="287"/>
      <c r="D98" s="77"/>
      <c r="E98" s="1">
        <f t="shared" ca="1" si="43"/>
        <v>0</v>
      </c>
      <c r="F98" s="331">
        <f t="shared" si="43"/>
        <v>0</v>
      </c>
      <c r="G98" s="153">
        <f t="shared" ca="1" si="43"/>
        <v>6</v>
      </c>
      <c r="H98" s="153">
        <f t="shared" ca="1" si="43"/>
        <v>7</v>
      </c>
      <c r="I98" s="153">
        <f t="shared" ca="1" si="43"/>
        <v>7</v>
      </c>
      <c r="J98" s="77"/>
      <c r="K98" s="78"/>
      <c r="L98" s="287"/>
      <c r="M98" s="288"/>
      <c r="N98" s="79"/>
      <c r="O98" s="80"/>
      <c r="P98" s="77"/>
      <c r="Q98" s="331">
        <f t="shared" si="44"/>
        <v>0</v>
      </c>
      <c r="R98" s="153">
        <f t="shared" ca="1" si="44"/>
        <v>0</v>
      </c>
      <c r="S98" s="153">
        <f t="shared" ca="1" si="44"/>
        <v>1</v>
      </c>
      <c r="T98" s="153">
        <f t="shared" ca="1" si="44"/>
        <v>1</v>
      </c>
      <c r="U98" s="153">
        <f t="shared" ca="1" si="44"/>
        <v>0</v>
      </c>
      <c r="V98" s="77"/>
      <c r="W98" s="78"/>
      <c r="X98" s="292"/>
      <c r="Y98" s="292"/>
      <c r="Z98" s="79"/>
      <c r="AA98" s="80"/>
      <c r="AB98" s="136"/>
      <c r="AC98" s="153">
        <f t="shared" ca="1" si="45"/>
        <v>0</v>
      </c>
      <c r="AD98" s="153">
        <f t="shared" ca="1" si="45"/>
        <v>0</v>
      </c>
      <c r="AE98" s="153">
        <f t="shared" ca="1" si="45"/>
        <v>0</v>
      </c>
      <c r="AF98" s="153">
        <f t="shared" ca="1" si="45"/>
        <v>0</v>
      </c>
      <c r="AG98" s="153">
        <f t="shared" ca="1" si="45"/>
        <v>0</v>
      </c>
      <c r="AH98" s="77"/>
      <c r="AI98" s="81"/>
      <c r="AL98" s="81"/>
      <c r="AO98" s="81"/>
    </row>
    <row r="99" spans="2:41" s="82" customFormat="1" ht="8.1" customHeight="1" x14ac:dyDescent="0.2">
      <c r="B99" s="286"/>
      <c r="C99" s="287"/>
      <c r="D99" s="77"/>
      <c r="E99" s="1">
        <f t="shared" ca="1" si="43"/>
        <v>0</v>
      </c>
      <c r="F99" s="329">
        <f t="shared" si="43"/>
        <v>0</v>
      </c>
      <c r="G99" s="151">
        <f t="shared" ca="1" si="43"/>
        <v>5</v>
      </c>
      <c r="H99" s="151">
        <f t="shared" ca="1" si="43"/>
        <v>6</v>
      </c>
      <c r="I99" s="151">
        <f t="shared" ca="1" si="43"/>
        <v>6</v>
      </c>
      <c r="J99" s="77"/>
      <c r="K99" s="78"/>
      <c r="L99" s="287"/>
      <c r="M99" s="288"/>
      <c r="N99" s="79"/>
      <c r="O99" s="80"/>
      <c r="P99" s="77"/>
      <c r="Q99" s="329">
        <f t="shared" si="44"/>
        <v>0</v>
      </c>
      <c r="R99" s="151">
        <f t="shared" ca="1" si="44"/>
        <v>1</v>
      </c>
      <c r="S99" s="151">
        <f t="shared" ca="1" si="44"/>
        <v>2</v>
      </c>
      <c r="T99" s="151">
        <f t="shared" ca="1" si="44"/>
        <v>1</v>
      </c>
      <c r="U99" s="151">
        <f t="shared" ca="1" si="44"/>
        <v>0</v>
      </c>
      <c r="V99" s="77"/>
      <c r="W99" s="78"/>
      <c r="X99" s="292"/>
      <c r="Y99" s="292"/>
      <c r="Z99" s="79"/>
      <c r="AA99" s="80"/>
      <c r="AB99" s="133"/>
      <c r="AC99" s="151">
        <f t="shared" ca="1" si="45"/>
        <v>0</v>
      </c>
      <c r="AD99" s="151">
        <f t="shared" ca="1" si="45"/>
        <v>0</v>
      </c>
      <c r="AE99" s="151">
        <f t="shared" ca="1" si="45"/>
        <v>0</v>
      </c>
      <c r="AF99" s="151">
        <f t="shared" ca="1" si="45"/>
        <v>0</v>
      </c>
      <c r="AG99" s="151">
        <f t="shared" ca="1" si="45"/>
        <v>0</v>
      </c>
      <c r="AH99" s="77"/>
      <c r="AI99" s="81"/>
      <c r="AL99" s="81"/>
      <c r="AO99" s="81"/>
    </row>
    <row r="100" spans="2:41" s="82" customFormat="1" ht="8.1" customHeight="1" x14ac:dyDescent="0.2">
      <c r="B100" s="370">
        <f>B46</f>
        <v>0.5</v>
      </c>
      <c r="C100" s="370">
        <f>C46</f>
        <v>0</v>
      </c>
      <c r="D100" s="77"/>
      <c r="E100" s="1">
        <f t="shared" ca="1" si="43"/>
        <v>0</v>
      </c>
      <c r="F100" s="330">
        <f t="shared" si="43"/>
        <v>0</v>
      </c>
      <c r="G100" s="152">
        <f t="shared" ca="1" si="43"/>
        <v>3</v>
      </c>
      <c r="H100" s="152">
        <f t="shared" ca="1" si="43"/>
        <v>3</v>
      </c>
      <c r="I100" s="152">
        <f t="shared" ca="1" si="43"/>
        <v>3</v>
      </c>
      <c r="J100" s="98">
        <f t="shared" ref="J100:J107" si="46">J46</f>
        <v>0</v>
      </c>
      <c r="K100" s="78"/>
      <c r="L100" s="370">
        <f>L46</f>
        <v>0.5</v>
      </c>
      <c r="M100" s="370">
        <f>M46</f>
        <v>0</v>
      </c>
      <c r="N100" s="79"/>
      <c r="O100" s="80"/>
      <c r="P100" s="77"/>
      <c r="Q100" s="330">
        <f t="shared" si="44"/>
        <v>0</v>
      </c>
      <c r="R100" s="152">
        <f t="shared" ca="1" si="44"/>
        <v>3</v>
      </c>
      <c r="S100" s="152">
        <f t="shared" ca="1" si="44"/>
        <v>7</v>
      </c>
      <c r="T100" s="152">
        <f t="shared" ca="1" si="44"/>
        <v>4</v>
      </c>
      <c r="U100" s="152">
        <f t="shared" ca="1" si="44"/>
        <v>0</v>
      </c>
      <c r="V100" s="98">
        <f t="shared" ref="V100:V107" si="47">V46</f>
        <v>0</v>
      </c>
      <c r="W100" s="78"/>
      <c r="X100" s="370">
        <f>X46</f>
        <v>0.5</v>
      </c>
      <c r="Y100" s="370">
        <f>Y46</f>
        <v>0</v>
      </c>
      <c r="Z100" s="79"/>
      <c r="AA100" s="80"/>
      <c r="AB100" s="137"/>
      <c r="AC100" s="152">
        <f t="shared" ca="1" si="45"/>
        <v>0</v>
      </c>
      <c r="AD100" s="152">
        <f t="shared" ca="1" si="45"/>
        <v>0</v>
      </c>
      <c r="AE100" s="152">
        <f t="shared" ca="1" si="45"/>
        <v>0</v>
      </c>
      <c r="AF100" s="152">
        <f t="shared" ca="1" si="45"/>
        <v>0</v>
      </c>
      <c r="AG100" s="152">
        <f t="shared" ca="1" si="45"/>
        <v>3</v>
      </c>
      <c r="AH100" s="98">
        <f t="shared" ref="AH100:AH107" si="48">AH46</f>
        <v>0</v>
      </c>
      <c r="AI100" s="81"/>
      <c r="AL100" s="81"/>
      <c r="AO100" s="81"/>
    </row>
    <row r="101" spans="2:41" ht="18" customHeight="1" x14ac:dyDescent="0.3">
      <c r="B101" s="10"/>
      <c r="C101" s="11"/>
      <c r="D101" s="12"/>
      <c r="E101" s="13"/>
      <c r="F101" s="14"/>
      <c r="G101" s="12" t="str">
        <f t="shared" ref="G101:I107" ca="1" si="49">G47</f>
        <v>4</v>
      </c>
      <c r="H101" s="13" t="str">
        <f t="shared" ca="1" si="49"/>
        <v>7</v>
      </c>
      <c r="I101" s="14" t="str">
        <f t="shared" ca="1" si="49"/>
        <v>9</v>
      </c>
      <c r="J101" s="12" t="str">
        <f t="shared" ca="1" si="46"/>
        <v>9</v>
      </c>
      <c r="L101" s="5"/>
      <c r="N101" s="10"/>
      <c r="O101" s="11"/>
      <c r="P101" s="12"/>
      <c r="Q101" s="13"/>
      <c r="R101" s="14" t="str">
        <f ca="1">R47</f>
        <v>5</v>
      </c>
      <c r="S101" s="12" t="str">
        <f ca="1">S47</f>
        <v>4</v>
      </c>
      <c r="T101" s="13" t="str">
        <f ca="1">T47</f>
        <v>9</v>
      </c>
      <c r="U101" s="14" t="str">
        <f ca="1">U47</f>
        <v>5</v>
      </c>
      <c r="V101" s="12" t="str">
        <f t="shared" ca="1" si="47"/>
        <v>0</v>
      </c>
      <c r="X101" s="5"/>
      <c r="Z101" s="10"/>
      <c r="AA101" s="11"/>
      <c r="AB101" s="12"/>
      <c r="AC101" s="13" t="str">
        <f t="shared" ca="1" si="45"/>
        <v>9</v>
      </c>
      <c r="AD101" s="14" t="str">
        <f t="shared" ca="1" si="45"/>
        <v>2</v>
      </c>
      <c r="AE101" s="12" t="str">
        <f t="shared" ca="1" si="45"/>
        <v>2</v>
      </c>
      <c r="AF101" s="13" t="str">
        <f t="shared" ca="1" si="45"/>
        <v>0</v>
      </c>
      <c r="AG101" s="14" t="str">
        <f t="shared" ca="1" si="45"/>
        <v>1</v>
      </c>
      <c r="AH101" s="12" t="str">
        <f t="shared" ca="1" si="48"/>
        <v>8</v>
      </c>
    </row>
    <row r="102" spans="2:41" ht="18" customHeight="1" thickBot="1" x14ac:dyDescent="0.35">
      <c r="B102" s="20" t="str">
        <f>B48</f>
        <v>×</v>
      </c>
      <c r="C102" s="11"/>
      <c r="D102" s="12"/>
      <c r="E102" s="13"/>
      <c r="F102" s="14"/>
      <c r="G102" s="106" t="str">
        <f t="shared" ca="1" si="49"/>
        <v>7</v>
      </c>
      <c r="H102" s="104" t="str">
        <f t="shared" ca="1" si="49"/>
        <v>8</v>
      </c>
      <c r="I102" s="97" t="str">
        <f t="shared" ca="1" si="49"/>
        <v>7</v>
      </c>
      <c r="J102" s="102" t="str">
        <f t="shared" ca="1" si="46"/>
        <v>4</v>
      </c>
      <c r="L102" s="5"/>
      <c r="N102" s="20" t="str">
        <f>N48</f>
        <v>×</v>
      </c>
      <c r="O102" s="11"/>
      <c r="P102" s="12"/>
      <c r="Q102" s="13"/>
      <c r="R102" s="14"/>
      <c r="S102" s="106" t="str">
        <f t="shared" ref="S102:U107" ca="1" si="50">S48</f>
        <v>3</v>
      </c>
      <c r="T102" s="104" t="str">
        <f t="shared" ca="1" si="50"/>
        <v>2</v>
      </c>
      <c r="U102" s="97" t="str">
        <f t="shared" ca="1" si="50"/>
        <v>3</v>
      </c>
      <c r="V102" s="102" t="str">
        <f t="shared" ca="1" si="47"/>
        <v>8</v>
      </c>
      <c r="X102" s="5"/>
      <c r="Z102" s="20" t="str">
        <f>Z48</f>
        <v>×</v>
      </c>
      <c r="AA102" s="11"/>
      <c r="AB102" s="12"/>
      <c r="AC102" s="13"/>
      <c r="AD102" s="14"/>
      <c r="AE102" s="106" t="str">
        <f t="shared" ref="AE102:AG107" ca="1" si="51">AE48</f>
        <v>6</v>
      </c>
      <c r="AF102" s="104" t="str">
        <f t="shared" ca="1" si="51"/>
        <v>0</v>
      </c>
      <c r="AG102" s="97" t="str">
        <f t="shared" ca="1" si="51"/>
        <v>0</v>
      </c>
      <c r="AH102" s="102" t="str">
        <f t="shared" ca="1" si="48"/>
        <v>4</v>
      </c>
    </row>
    <row r="103" spans="2:41" s="82" customFormat="1" ht="8.1" customHeight="1" thickTop="1" x14ac:dyDescent="0.2">
      <c r="B103" s="108">
        <f>B49</f>
        <v>0</v>
      </c>
      <c r="C103" s="109">
        <f ca="1">C49</f>
        <v>0</v>
      </c>
      <c r="D103" s="110">
        <f ca="1">D49</f>
        <v>1</v>
      </c>
      <c r="E103" s="108">
        <f ca="1">E49</f>
        <v>1</v>
      </c>
      <c r="F103" s="109">
        <f ca="1">F49</f>
        <v>2</v>
      </c>
      <c r="G103" s="110">
        <f t="shared" ca="1" si="49"/>
        <v>1</v>
      </c>
      <c r="H103" s="109">
        <f t="shared" ca="1" si="49"/>
        <v>1</v>
      </c>
      <c r="I103" s="109">
        <f t="shared" ca="1" si="49"/>
        <v>0</v>
      </c>
      <c r="J103" s="110">
        <f t="shared" si="46"/>
        <v>0</v>
      </c>
      <c r="K103" s="111"/>
      <c r="L103" s="109">
        <f>L49</f>
        <v>0</v>
      </c>
      <c r="M103" s="110">
        <f>M49</f>
        <v>0</v>
      </c>
      <c r="N103" s="108">
        <f ca="1">N49</f>
        <v>0</v>
      </c>
      <c r="O103" s="109">
        <f ca="1">O49</f>
        <v>0</v>
      </c>
      <c r="P103" s="110">
        <f ca="1">P49</f>
        <v>2</v>
      </c>
      <c r="Q103" s="108">
        <f ca="1">Q49</f>
        <v>2</v>
      </c>
      <c r="R103" s="109">
        <f ca="1">R49</f>
        <v>1</v>
      </c>
      <c r="S103" s="110">
        <f t="shared" ca="1" si="50"/>
        <v>1</v>
      </c>
      <c r="T103" s="108">
        <f t="shared" ca="1" si="50"/>
        <v>0</v>
      </c>
      <c r="U103" s="109">
        <f t="shared" ca="1" si="50"/>
        <v>0</v>
      </c>
      <c r="V103" s="110">
        <f t="shared" si="47"/>
        <v>0</v>
      </c>
      <c r="W103" s="111"/>
      <c r="X103" s="109">
        <f>X49</f>
        <v>0</v>
      </c>
      <c r="Y103" s="110">
        <f ca="1">Y49</f>
        <v>0</v>
      </c>
      <c r="Z103" s="108">
        <f ca="1">Z49</f>
        <v>0</v>
      </c>
      <c r="AA103" s="109">
        <f ca="1">AA49</f>
        <v>0</v>
      </c>
      <c r="AB103" s="110">
        <f ca="1">AB49</f>
        <v>0</v>
      </c>
      <c r="AC103" s="108">
        <f ca="1">AC49</f>
        <v>0</v>
      </c>
      <c r="AD103" s="109">
        <f ca="1">AD49</f>
        <v>1</v>
      </c>
      <c r="AE103" s="110">
        <f t="shared" ca="1" si="51"/>
        <v>0</v>
      </c>
      <c r="AF103" s="108">
        <f t="shared" ca="1" si="51"/>
        <v>0</v>
      </c>
      <c r="AG103" s="109">
        <f t="shared" ca="1" si="51"/>
        <v>0</v>
      </c>
      <c r="AH103" s="110">
        <f t="shared" si="48"/>
        <v>0</v>
      </c>
      <c r="AI103" s="81"/>
      <c r="AL103" s="81"/>
      <c r="AO103" s="81"/>
    </row>
    <row r="104" spans="2:41" ht="18" customHeight="1" x14ac:dyDescent="0.3">
      <c r="B104" s="23"/>
      <c r="C104" s="29"/>
      <c r="D104" s="22"/>
      <c r="E104" s="43"/>
      <c r="F104" s="145">
        <f ca="1">F50</f>
        <v>1</v>
      </c>
      <c r="G104" s="139">
        <f t="shared" ca="1" si="49"/>
        <v>9</v>
      </c>
      <c r="H104" s="140">
        <f t="shared" ca="1" si="49"/>
        <v>1</v>
      </c>
      <c r="I104" s="138">
        <f t="shared" ca="1" si="49"/>
        <v>9</v>
      </c>
      <c r="J104" s="139">
        <f t="shared" ca="1" si="46"/>
        <v>6</v>
      </c>
      <c r="K104" s="32"/>
      <c r="L104" s="33"/>
      <c r="M104" s="34"/>
      <c r="N104" s="23"/>
      <c r="O104" s="29"/>
      <c r="P104" s="22"/>
      <c r="Q104" s="149">
        <f t="shared" ref="Q104:R107" ca="1" si="52">Q50</f>
        <v>4</v>
      </c>
      <c r="R104" s="138">
        <f t="shared" ca="1" si="52"/>
        <v>3</v>
      </c>
      <c r="S104" s="139">
        <f t="shared" ca="1" si="50"/>
        <v>9</v>
      </c>
      <c r="T104" s="140">
        <f t="shared" ca="1" si="50"/>
        <v>6</v>
      </c>
      <c r="U104" s="138">
        <f t="shared" ca="1" si="50"/>
        <v>0</v>
      </c>
      <c r="V104" s="139">
        <f t="shared" ca="1" si="47"/>
        <v>0</v>
      </c>
      <c r="W104" s="32"/>
      <c r="X104" s="33"/>
      <c r="Y104" s="34"/>
      <c r="Z104" s="23"/>
      <c r="AA104" s="29"/>
      <c r="AB104" s="146">
        <f t="shared" ref="AB104:AD107" ca="1" si="53">AB50</f>
        <v>3</v>
      </c>
      <c r="AC104" s="140">
        <f t="shared" ca="1" si="53"/>
        <v>6</v>
      </c>
      <c r="AD104" s="138">
        <f t="shared" ca="1" si="53"/>
        <v>8</v>
      </c>
      <c r="AE104" s="139">
        <f t="shared" ca="1" si="51"/>
        <v>8</v>
      </c>
      <c r="AF104" s="140">
        <f t="shared" ca="1" si="51"/>
        <v>0</v>
      </c>
      <c r="AG104" s="138">
        <f t="shared" ca="1" si="51"/>
        <v>7</v>
      </c>
      <c r="AH104" s="139">
        <f t="shared" ca="1" si="48"/>
        <v>2</v>
      </c>
    </row>
    <row r="105" spans="2:41" ht="18" customHeight="1" x14ac:dyDescent="0.3">
      <c r="B105" s="68" t="str">
        <f>B51</f>
        <v>+</v>
      </c>
      <c r="C105" s="29"/>
      <c r="D105" s="42"/>
      <c r="E105" s="148">
        <f ca="1">E51</f>
        <v>3</v>
      </c>
      <c r="F105" s="144">
        <f ca="1">F51</f>
        <v>3</v>
      </c>
      <c r="G105" s="142">
        <f t="shared" ca="1" si="49"/>
        <v>5</v>
      </c>
      <c r="H105" s="143">
        <f t="shared" ca="1" si="49"/>
        <v>9</v>
      </c>
      <c r="I105" s="144">
        <f t="shared" ca="1" si="49"/>
        <v>3</v>
      </c>
      <c r="J105" s="142">
        <f t="shared" si="46"/>
        <v>0</v>
      </c>
      <c r="L105" s="5"/>
      <c r="M105" s="68" t="str">
        <f>M51</f>
        <v>+</v>
      </c>
      <c r="N105" s="10"/>
      <c r="O105" s="29"/>
      <c r="P105" s="150">
        <f ca="1">P51</f>
        <v>1</v>
      </c>
      <c r="Q105" s="143">
        <f t="shared" ca="1" si="52"/>
        <v>6</v>
      </c>
      <c r="R105" s="144">
        <f t="shared" ca="1" si="52"/>
        <v>4</v>
      </c>
      <c r="S105" s="142">
        <f t="shared" ca="1" si="50"/>
        <v>8</v>
      </c>
      <c r="T105" s="143">
        <f t="shared" ca="1" si="50"/>
        <v>5</v>
      </c>
      <c r="U105" s="144">
        <f t="shared" ca="1" si="50"/>
        <v>0</v>
      </c>
      <c r="V105" s="142">
        <f t="shared" si="47"/>
        <v>0</v>
      </c>
      <c r="X105" s="68" t="str">
        <f>X51</f>
        <v>+</v>
      </c>
      <c r="Z105" s="10"/>
      <c r="AA105" s="141">
        <f ca="1">AA51</f>
        <v>0</v>
      </c>
      <c r="AB105" s="142">
        <f t="shared" ca="1" si="53"/>
        <v>0</v>
      </c>
      <c r="AC105" s="143">
        <f t="shared" ca="1" si="53"/>
        <v>0</v>
      </c>
      <c r="AD105" s="144">
        <f t="shared" ca="1" si="53"/>
        <v>0</v>
      </c>
      <c r="AE105" s="142">
        <f t="shared" ca="1" si="51"/>
        <v>0</v>
      </c>
      <c r="AF105" s="143">
        <f t="shared" ca="1" si="51"/>
        <v>0</v>
      </c>
      <c r="AG105" s="144">
        <f t="shared" ca="1" si="51"/>
        <v>0</v>
      </c>
      <c r="AH105" s="142">
        <f t="shared" si="48"/>
        <v>0</v>
      </c>
    </row>
    <row r="106" spans="2:41" ht="18" customHeight="1" x14ac:dyDescent="0.3">
      <c r="B106" s="68" t="str">
        <f>B52</f>
        <v>+</v>
      </c>
      <c r="C106" s="17"/>
      <c r="D106" s="158">
        <f ca="1">D52</f>
        <v>3</v>
      </c>
      <c r="E106" s="155">
        <f ca="1">E52</f>
        <v>8</v>
      </c>
      <c r="F106" s="156">
        <f ca="1">F52</f>
        <v>3</v>
      </c>
      <c r="G106" s="154">
        <f t="shared" ca="1" si="49"/>
        <v>9</v>
      </c>
      <c r="H106" s="155">
        <f t="shared" ca="1" si="49"/>
        <v>2</v>
      </c>
      <c r="I106" s="156">
        <f t="shared" si="49"/>
        <v>0</v>
      </c>
      <c r="J106" s="154">
        <f t="shared" si="46"/>
        <v>0</v>
      </c>
      <c r="L106" s="5"/>
      <c r="M106" s="68" t="str">
        <f>M52</f>
        <v>+</v>
      </c>
      <c r="N106" s="23"/>
      <c r="O106" s="159">
        <f ca="1">O52</f>
        <v>1</v>
      </c>
      <c r="P106" s="154">
        <f ca="1">P52</f>
        <v>0</v>
      </c>
      <c r="Q106" s="155">
        <f t="shared" ca="1" si="52"/>
        <v>9</v>
      </c>
      <c r="R106" s="156">
        <f t="shared" ca="1" si="52"/>
        <v>9</v>
      </c>
      <c r="S106" s="154">
        <f t="shared" ca="1" si="50"/>
        <v>0</v>
      </c>
      <c r="T106" s="155">
        <f t="shared" ca="1" si="50"/>
        <v>0</v>
      </c>
      <c r="U106" s="156">
        <f t="shared" si="50"/>
        <v>0</v>
      </c>
      <c r="V106" s="154">
        <f t="shared" si="47"/>
        <v>0</v>
      </c>
      <c r="X106" s="68" t="str">
        <f>X52</f>
        <v>+</v>
      </c>
      <c r="Y106" s="8"/>
      <c r="Z106" s="157">
        <f ca="1">Z52</f>
        <v>0</v>
      </c>
      <c r="AA106" s="156">
        <f ca="1">AA52</f>
        <v>0</v>
      </c>
      <c r="AB106" s="154">
        <f t="shared" ca="1" si="53"/>
        <v>0</v>
      </c>
      <c r="AC106" s="155">
        <f t="shared" ca="1" si="53"/>
        <v>0</v>
      </c>
      <c r="AD106" s="156">
        <f t="shared" ca="1" si="53"/>
        <v>0</v>
      </c>
      <c r="AE106" s="154">
        <f t="shared" ca="1" si="51"/>
        <v>0</v>
      </c>
      <c r="AF106" s="155">
        <f t="shared" ca="1" si="51"/>
        <v>0</v>
      </c>
      <c r="AG106" s="156">
        <f t="shared" si="51"/>
        <v>0</v>
      </c>
      <c r="AH106" s="154">
        <f t="shared" si="48"/>
        <v>0</v>
      </c>
    </row>
    <row r="107" spans="2:41" ht="18" customHeight="1" thickBot="1" x14ac:dyDescent="0.35">
      <c r="B107" s="68" t="str">
        <f>B53</f>
        <v>+</v>
      </c>
      <c r="C107" s="164">
        <f ca="1">C53</f>
        <v>3</v>
      </c>
      <c r="D107" s="162">
        <f ca="1">D53</f>
        <v>3</v>
      </c>
      <c r="E107" s="163">
        <f ca="1">E53</f>
        <v>5</v>
      </c>
      <c r="F107" s="161">
        <f ca="1">F53</f>
        <v>9</v>
      </c>
      <c r="G107" s="162">
        <f t="shared" ca="1" si="49"/>
        <v>3</v>
      </c>
      <c r="H107" s="163">
        <f t="shared" si="49"/>
        <v>0</v>
      </c>
      <c r="I107" s="161">
        <f t="shared" si="49"/>
        <v>0</v>
      </c>
      <c r="J107" s="162">
        <f t="shared" si="46"/>
        <v>0</v>
      </c>
      <c r="K107" s="32"/>
      <c r="L107" s="29"/>
      <c r="M107" s="68" t="str">
        <f>M53</f>
        <v>+</v>
      </c>
      <c r="N107" s="165">
        <f ca="1">N53</f>
        <v>1</v>
      </c>
      <c r="O107" s="161">
        <f ca="1">O53</f>
        <v>6</v>
      </c>
      <c r="P107" s="162">
        <f ca="1">P53</f>
        <v>4</v>
      </c>
      <c r="Q107" s="163">
        <f t="shared" ca="1" si="52"/>
        <v>8</v>
      </c>
      <c r="R107" s="161">
        <f t="shared" ca="1" si="52"/>
        <v>5</v>
      </c>
      <c r="S107" s="162">
        <f t="shared" ca="1" si="50"/>
        <v>0</v>
      </c>
      <c r="T107" s="163">
        <f t="shared" si="50"/>
        <v>0</v>
      </c>
      <c r="U107" s="161">
        <f t="shared" si="50"/>
        <v>0</v>
      </c>
      <c r="V107" s="162">
        <f t="shared" si="47"/>
        <v>0</v>
      </c>
      <c r="W107" s="32"/>
      <c r="X107" s="68" t="str">
        <f>X53</f>
        <v>+</v>
      </c>
      <c r="Y107" s="166">
        <f ca="1">Y53</f>
        <v>5</v>
      </c>
      <c r="Z107" s="163">
        <f ca="1">Z53</f>
        <v>5</v>
      </c>
      <c r="AA107" s="161">
        <f ca="1">AA53</f>
        <v>3</v>
      </c>
      <c r="AB107" s="162">
        <f t="shared" ca="1" si="53"/>
        <v>2</v>
      </c>
      <c r="AC107" s="163">
        <f t="shared" ca="1" si="53"/>
        <v>1</v>
      </c>
      <c r="AD107" s="161">
        <f t="shared" ca="1" si="53"/>
        <v>0</v>
      </c>
      <c r="AE107" s="162">
        <f t="shared" ca="1" si="51"/>
        <v>8</v>
      </c>
      <c r="AF107" s="163">
        <f t="shared" si="51"/>
        <v>0</v>
      </c>
      <c r="AG107" s="161">
        <f t="shared" si="51"/>
        <v>0</v>
      </c>
      <c r="AH107" s="162">
        <f t="shared" si="48"/>
        <v>0</v>
      </c>
    </row>
    <row r="108" spans="2:41" s="123" customFormat="1" ht="18" customHeight="1" thickTop="1" x14ac:dyDescent="0.3">
      <c r="B108" s="115">
        <f t="shared" ref="B108:AH108" si="54">B54</f>
        <v>0</v>
      </c>
      <c r="C108" s="116">
        <f t="shared" ca="1" si="54"/>
        <v>3</v>
      </c>
      <c r="D108" s="117" t="str">
        <f t="shared" ca="1" si="54"/>
        <v>7</v>
      </c>
      <c r="E108" s="118" t="str">
        <f t="shared" ca="1" si="54"/>
        <v>7</v>
      </c>
      <c r="F108" s="119" t="str">
        <f t="shared" ca="1" si="54"/>
        <v>8</v>
      </c>
      <c r="G108" s="117" t="str">
        <f t="shared" ca="1" si="54"/>
        <v>7</v>
      </c>
      <c r="H108" s="118" t="str">
        <f t="shared" ca="1" si="54"/>
        <v>3</v>
      </c>
      <c r="I108" s="119" t="str">
        <f t="shared" ca="1" si="54"/>
        <v>2</v>
      </c>
      <c r="J108" s="117" t="str">
        <f t="shared" ca="1" si="54"/>
        <v>6</v>
      </c>
      <c r="K108" s="120"/>
      <c r="L108" s="119"/>
      <c r="M108" s="121">
        <f t="shared" si="54"/>
        <v>0</v>
      </c>
      <c r="N108" s="115">
        <f t="shared" ca="1" si="54"/>
        <v>1</v>
      </c>
      <c r="O108" s="119" t="str">
        <f t="shared" ca="1" si="54"/>
        <v>7</v>
      </c>
      <c r="P108" s="117" t="str">
        <f t="shared" ca="1" si="54"/>
        <v>7</v>
      </c>
      <c r="Q108" s="118" t="str">
        <f t="shared" ca="1" si="54"/>
        <v>9</v>
      </c>
      <c r="R108" s="119" t="str">
        <f t="shared" ca="1" si="54"/>
        <v>2</v>
      </c>
      <c r="S108" s="117" t="str">
        <f t="shared" ca="1" si="54"/>
        <v>8</v>
      </c>
      <c r="T108" s="118" t="str">
        <f t="shared" ca="1" si="54"/>
        <v>1</v>
      </c>
      <c r="U108" s="119" t="str">
        <f t="shared" ca="1" si="54"/>
        <v>0</v>
      </c>
      <c r="V108" s="117" t="str">
        <f t="shared" ca="1" si="54"/>
        <v>0</v>
      </c>
      <c r="W108" s="120"/>
      <c r="X108" s="119"/>
      <c r="Y108" s="121">
        <f t="shared" ca="1" si="54"/>
        <v>5</v>
      </c>
      <c r="Z108" s="118" t="str">
        <f t="shared" ca="1" si="54"/>
        <v>5</v>
      </c>
      <c r="AA108" s="119" t="str">
        <f t="shared" ca="1" si="54"/>
        <v>3</v>
      </c>
      <c r="AB108" s="117" t="str">
        <f t="shared" ca="1" si="54"/>
        <v>5</v>
      </c>
      <c r="AC108" s="118" t="str">
        <f t="shared" ca="1" si="54"/>
        <v>7</v>
      </c>
      <c r="AD108" s="119" t="str">
        <f t="shared" ca="1" si="54"/>
        <v>9</v>
      </c>
      <c r="AE108" s="117" t="str">
        <f t="shared" ca="1" si="54"/>
        <v>6</v>
      </c>
      <c r="AF108" s="118" t="str">
        <f t="shared" ca="1" si="54"/>
        <v>0</v>
      </c>
      <c r="AG108" s="119" t="str">
        <f t="shared" ca="1" si="54"/>
        <v>7</v>
      </c>
      <c r="AH108" s="117" t="str">
        <f t="shared" ca="1" si="54"/>
        <v>2</v>
      </c>
      <c r="AI108" s="122"/>
      <c r="AL108" s="122"/>
      <c r="AO108" s="122"/>
    </row>
    <row r="109" spans="2:41" ht="18" customHeight="1" x14ac:dyDescent="0.3"/>
  </sheetData>
  <sheetProtection algorithmName="SHA-512" hashValue="Psy6tZIdvYJx4UdysMR5Rf3G0PmmyW40uWht3sSUy6VD6PXyC/Cr5sFiuK7o0V5K+H7p/Oquqk6+9HjUxUnobw==" saltValue="/ybnH3Aj4uRX8Dk3ivfFYw==" spinCount="100000" sheet="1" objects="1" scenarios="1"/>
  <mergeCells count="50">
    <mergeCell ref="B1:AH1"/>
    <mergeCell ref="B2:C3"/>
    <mergeCell ref="L2:M3"/>
    <mergeCell ref="X2:Y3"/>
    <mergeCell ref="B6:C6"/>
    <mergeCell ref="L6:M6"/>
    <mergeCell ref="X6:Y6"/>
    <mergeCell ref="B15:C16"/>
    <mergeCell ref="L15:M16"/>
    <mergeCell ref="X15:Y16"/>
    <mergeCell ref="B19:C19"/>
    <mergeCell ref="L19:M19"/>
    <mergeCell ref="X19:Y19"/>
    <mergeCell ref="B28:C29"/>
    <mergeCell ref="L28:M29"/>
    <mergeCell ref="X28:Y29"/>
    <mergeCell ref="B32:C32"/>
    <mergeCell ref="L32:M32"/>
    <mergeCell ref="X32:Y32"/>
    <mergeCell ref="B42:C43"/>
    <mergeCell ref="L42:M43"/>
    <mergeCell ref="X42:Y43"/>
    <mergeCell ref="B46:C46"/>
    <mergeCell ref="L46:M46"/>
    <mergeCell ref="X46:Y46"/>
    <mergeCell ref="B55:AH55"/>
    <mergeCell ref="B56:C57"/>
    <mergeCell ref="L56:M57"/>
    <mergeCell ref="X56:Y57"/>
    <mergeCell ref="B60:C60"/>
    <mergeCell ref="L60:M60"/>
    <mergeCell ref="X60:Y60"/>
    <mergeCell ref="B69:C70"/>
    <mergeCell ref="L69:M70"/>
    <mergeCell ref="X69:Y70"/>
    <mergeCell ref="B73:C73"/>
    <mergeCell ref="L73:M73"/>
    <mergeCell ref="X73:Y73"/>
    <mergeCell ref="B82:C83"/>
    <mergeCell ref="L82:M83"/>
    <mergeCell ref="X82:Y83"/>
    <mergeCell ref="B86:C86"/>
    <mergeCell ref="L86:M86"/>
    <mergeCell ref="X86:Y86"/>
    <mergeCell ref="B96:C97"/>
    <mergeCell ref="L96:M97"/>
    <mergeCell ref="X96:Y97"/>
    <mergeCell ref="B100:C100"/>
    <mergeCell ref="L100:M100"/>
    <mergeCell ref="X100:Y100"/>
  </mergeCells>
  <conditionalFormatting sqref="B2:C3">
    <cfRule type="expression" dxfId="35" priority="12">
      <formula>$AJ$10=$AK$10</formula>
    </cfRule>
  </conditionalFormatting>
  <conditionalFormatting sqref="L2:M3">
    <cfRule type="expression" dxfId="34" priority="11">
      <formula>$AM$10=$AN$10</formula>
    </cfRule>
  </conditionalFormatting>
  <conditionalFormatting sqref="X2:Y3">
    <cfRule type="expression" dxfId="33" priority="10">
      <formula>$AP$12=$AQ$12</formula>
    </cfRule>
  </conditionalFormatting>
  <conditionalFormatting sqref="B15:C16">
    <cfRule type="expression" dxfId="32" priority="9">
      <formula>$AJ$25=$AK$25</formula>
    </cfRule>
  </conditionalFormatting>
  <conditionalFormatting sqref="L15:M16">
    <cfRule type="expression" dxfId="31" priority="8">
      <formula>$AM$25=$AN$25</formula>
    </cfRule>
  </conditionalFormatting>
  <conditionalFormatting sqref="X15:Y16">
    <cfRule type="expression" dxfId="30" priority="7">
      <formula>$AP$25=$AQ$25</formula>
    </cfRule>
  </conditionalFormatting>
  <conditionalFormatting sqref="B28:C29">
    <cfRule type="expression" dxfId="29" priority="6">
      <formula>$AJ$39=$AK$39</formula>
    </cfRule>
  </conditionalFormatting>
  <conditionalFormatting sqref="L28:M29">
    <cfRule type="expression" dxfId="28" priority="5">
      <formula>$AM$39=$AN$39</formula>
    </cfRule>
  </conditionalFormatting>
  <conditionalFormatting sqref="X28:Y29">
    <cfRule type="expression" dxfId="27" priority="4">
      <formula>$AP$39=$AQ$39</formula>
    </cfRule>
  </conditionalFormatting>
  <conditionalFormatting sqref="B42:C43">
    <cfRule type="expression" dxfId="26" priority="3">
      <formula>$AJ$54=$AK$54</formula>
    </cfRule>
  </conditionalFormatting>
  <conditionalFormatting sqref="L42:M43">
    <cfRule type="expression" dxfId="25" priority="2">
      <formula>$AM$54=$AN$54</formula>
    </cfRule>
  </conditionalFormatting>
  <conditionalFormatting sqref="X42:Y43">
    <cfRule type="expression" dxfId="24" priority="1">
      <formula>$AP$54=$AQ$54</formula>
    </cfRule>
  </conditionalFormatting>
  <hyperlinks>
    <hyperlink ref="AH56" r:id="rId1" xr:uid="{B2AAA4CD-3C47-454C-B346-12957C8BE233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2"/>
  <headerFooter>
    <oddHeader>&amp;L&amp;18NOM :&amp;C&amp;18Prénom :&amp;R&amp;18Date :  .. / .. / ..</oddHeader>
    <oddFooter>&amp;L&amp;20LA MULTIPLICATION&amp;R&amp;20CM2</oddFooter>
  </headerFooter>
  <rowBreaks count="1" manualBreakCount="1">
    <brk id="54" min="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1BC1-EF9C-4736-B4DC-3A102D8B71B9}">
  <dimension ref="B1:AS109"/>
  <sheetViews>
    <sheetView zoomScale="115" zoomScaleNormal="115" zoomScaleSheetLayoutView="115" workbookViewId="0"/>
  </sheetViews>
  <sheetFormatPr baseColWidth="10" defaultColWidth="11.5703125" defaultRowHeight="18.75" x14ac:dyDescent="0.3"/>
  <cols>
    <col min="1" max="1" width="2.42578125" style="9" customWidth="1"/>
    <col min="2" max="2" width="2.7109375" style="4" customWidth="1"/>
    <col min="3" max="3" width="2.7109375" style="340" customWidth="1"/>
    <col min="4" max="4" width="2.7109375" style="6" customWidth="1"/>
    <col min="5" max="5" width="2.7109375" style="4" customWidth="1"/>
    <col min="6" max="6" width="2.7109375" style="340" customWidth="1"/>
    <col min="7" max="7" width="2.7109375" style="6" customWidth="1"/>
    <col min="8" max="8" width="2.7109375" style="4" customWidth="1"/>
    <col min="9" max="9" width="2.7109375" style="340" customWidth="1"/>
    <col min="10" max="10" width="2.7109375" style="6" customWidth="1"/>
    <col min="11" max="11" width="5.7109375" style="7" customWidth="1"/>
    <col min="12" max="12" width="1.7109375" style="7" customWidth="1"/>
    <col min="13" max="13" width="1.7109375" style="6" customWidth="1"/>
    <col min="14" max="14" width="2.7109375" style="4" customWidth="1"/>
    <col min="15" max="15" width="2.7109375" style="340" customWidth="1"/>
    <col min="16" max="16" width="2.7109375" style="6" customWidth="1"/>
    <col min="17" max="17" width="2.7109375" style="4" customWidth="1"/>
    <col min="18" max="18" width="2.7109375" style="340" customWidth="1"/>
    <col min="19" max="19" width="2.7109375" style="6" customWidth="1"/>
    <col min="20" max="20" width="2.7109375" style="4" customWidth="1"/>
    <col min="21" max="21" width="2.7109375" style="340" customWidth="1"/>
    <col min="22" max="22" width="2.7109375" style="6" customWidth="1"/>
    <col min="23" max="23" width="5.7109375" style="7" customWidth="1"/>
    <col min="24" max="24" width="1.7109375" style="7" customWidth="1"/>
    <col min="25" max="25" width="1.7109375" style="6" customWidth="1"/>
    <col min="26" max="26" width="2.7109375" style="4" customWidth="1"/>
    <col min="27" max="27" width="2.7109375" style="340" customWidth="1"/>
    <col min="28" max="28" width="2.7109375" style="6" customWidth="1"/>
    <col min="29" max="29" width="2.7109375" style="4" customWidth="1"/>
    <col min="30" max="30" width="2.7109375" style="340" customWidth="1"/>
    <col min="31" max="31" width="2.7109375" style="6" customWidth="1"/>
    <col min="32" max="32" width="2.7109375" style="4" customWidth="1"/>
    <col min="33" max="33" width="2.7109375" style="340" customWidth="1"/>
    <col min="34" max="34" width="2.7109375" style="8" customWidth="1"/>
    <col min="35" max="35" width="6.7109375" style="70" hidden="1" customWidth="1"/>
    <col min="36" max="36" width="15.7109375" style="9" hidden="1" customWidth="1"/>
    <col min="37" max="37" width="14.85546875" style="9" hidden="1" customWidth="1"/>
    <col min="38" max="38" width="6.7109375" style="70" hidden="1" customWidth="1"/>
    <col min="39" max="39" width="15.5703125" style="9" hidden="1" customWidth="1"/>
    <col min="40" max="40" width="15.7109375" style="9" hidden="1" customWidth="1"/>
    <col min="41" max="41" width="6.7109375" style="70" hidden="1" customWidth="1"/>
    <col min="42" max="42" width="20.7109375" style="9" hidden="1" customWidth="1"/>
    <col min="43" max="43" width="17.7109375" style="9" hidden="1" customWidth="1"/>
    <col min="44" max="44" width="0" style="9" hidden="1" customWidth="1"/>
    <col min="45" max="45" width="11.5703125" style="9" hidden="1" customWidth="1"/>
    <col min="46" max="46" width="0" style="9" hidden="1" customWidth="1"/>
    <col min="47" max="16384" width="11.5703125" style="9"/>
  </cols>
  <sheetData>
    <row r="1" spans="2:45" ht="18" customHeight="1" x14ac:dyDescent="0.3">
      <c r="B1" s="373" t="str">
        <f ca="1">CONCATENATE("CORRECTION FICHE ",$AS$1)</f>
        <v>CORRECTION FICHE 402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S1" s="9">
        <f ca="1">RANDBETWEEN(100,900)</f>
        <v>402</v>
      </c>
    </row>
    <row r="2" spans="2:45" s="82" customFormat="1" ht="8.1" customHeight="1" x14ac:dyDescent="0.2">
      <c r="B2" s="369" t="s">
        <v>2</v>
      </c>
      <c r="C2" s="369"/>
      <c r="D2" s="87"/>
      <c r="E2" s="88"/>
      <c r="F2" s="89"/>
      <c r="G2" s="87"/>
      <c r="H2" s="88"/>
      <c r="I2" s="89"/>
      <c r="J2" s="87"/>
      <c r="K2" s="78"/>
      <c r="L2" s="369" t="s">
        <v>3</v>
      </c>
      <c r="M2" s="369"/>
      <c r="N2" s="88"/>
      <c r="O2" s="89"/>
      <c r="P2" s="87"/>
      <c r="Q2" s="88"/>
      <c r="R2" s="89"/>
      <c r="S2" s="87"/>
      <c r="T2" s="88"/>
      <c r="U2" s="89"/>
      <c r="V2" s="87"/>
      <c r="W2" s="78"/>
      <c r="X2" s="369" t="s">
        <v>4</v>
      </c>
      <c r="Y2" s="369"/>
      <c r="Z2" s="88"/>
      <c r="AA2" s="89"/>
      <c r="AB2" s="87"/>
      <c r="AC2" s="88"/>
      <c r="AD2" s="89"/>
      <c r="AE2" s="87"/>
      <c r="AF2" s="88"/>
      <c r="AG2" s="89"/>
      <c r="AH2" s="77"/>
      <c r="AI2" s="81"/>
      <c r="AL2" s="81"/>
      <c r="AO2" s="81"/>
      <c r="AS2" s="131"/>
    </row>
    <row r="3" spans="2:45" s="82" customFormat="1" ht="8.1" customHeight="1" x14ac:dyDescent="0.2">
      <c r="B3" s="369"/>
      <c r="C3" s="369"/>
      <c r="D3" s="77"/>
      <c r="E3" s="79"/>
      <c r="F3" s="80"/>
      <c r="G3" s="77"/>
      <c r="H3" s="79"/>
      <c r="I3" s="80"/>
      <c r="J3" s="77"/>
      <c r="K3" s="78"/>
      <c r="L3" s="369"/>
      <c r="M3" s="369"/>
      <c r="N3" s="79"/>
      <c r="O3" s="80"/>
      <c r="P3" s="77"/>
      <c r="Q3" s="79"/>
      <c r="R3" s="80"/>
      <c r="S3" s="77"/>
      <c r="T3" s="79"/>
      <c r="U3" s="80"/>
      <c r="V3" s="77"/>
      <c r="W3" s="78"/>
      <c r="X3" s="369"/>
      <c r="Y3" s="369"/>
      <c r="Z3" s="79"/>
      <c r="AA3" s="80"/>
      <c r="AB3" s="77"/>
      <c r="AC3" s="79"/>
      <c r="AD3" s="80"/>
      <c r="AE3" s="77"/>
      <c r="AF3" s="79"/>
      <c r="AG3" s="80"/>
      <c r="AH3" s="77"/>
      <c r="AI3" s="81"/>
      <c r="AL3" s="81"/>
      <c r="AO3" s="81"/>
    </row>
    <row r="4" spans="2:45" s="82" customFormat="1" ht="8.1" customHeight="1" x14ac:dyDescent="0.2">
      <c r="B4" s="286"/>
      <c r="C4" s="287"/>
      <c r="D4" s="77"/>
      <c r="E4" s="79"/>
      <c r="F4" s="80"/>
      <c r="G4" s="77"/>
      <c r="H4" s="79"/>
      <c r="I4" s="80"/>
      <c r="J4" s="77"/>
      <c r="K4" s="78"/>
      <c r="L4" s="287"/>
      <c r="M4" s="288"/>
      <c r="N4" s="79"/>
      <c r="O4" s="80"/>
      <c r="P4" s="77"/>
      <c r="Q4" s="79"/>
      <c r="R4" s="80"/>
      <c r="S4" s="77"/>
      <c r="T4" s="79"/>
      <c r="U4" s="80"/>
      <c r="V4" s="77"/>
      <c r="W4" s="78"/>
      <c r="X4" s="287"/>
      <c r="Y4" s="288"/>
      <c r="Z4" s="79"/>
      <c r="AA4" s="80"/>
      <c r="AB4" s="80"/>
      <c r="AC4" s="80"/>
      <c r="AD4" s="80"/>
      <c r="AE4" s="80"/>
      <c r="AF4" s="80"/>
      <c r="AG4" s="80"/>
      <c r="AH4" s="80"/>
      <c r="AI4" s="81"/>
      <c r="AL4" s="81"/>
      <c r="AO4" s="81"/>
    </row>
    <row r="5" spans="2:45" s="82" customFormat="1" ht="8.1" customHeight="1" x14ac:dyDescent="0.2">
      <c r="B5" s="286"/>
      <c r="C5" s="287"/>
      <c r="D5" s="77"/>
      <c r="E5" s="79"/>
      <c r="F5" s="80"/>
      <c r="G5" s="77"/>
      <c r="H5" s="79"/>
      <c r="I5" s="80"/>
      <c r="J5" s="77"/>
      <c r="K5" s="78"/>
      <c r="L5" s="287"/>
      <c r="M5" s="288"/>
      <c r="N5" s="79"/>
      <c r="O5" s="80"/>
      <c r="P5" s="77"/>
      <c r="Q5" s="79"/>
      <c r="R5" s="80"/>
      <c r="S5" s="77"/>
      <c r="T5" s="79"/>
      <c r="U5" s="80"/>
      <c r="V5" s="77"/>
      <c r="W5" s="78"/>
      <c r="X5" s="287"/>
      <c r="Y5" s="288"/>
      <c r="Z5" s="79"/>
      <c r="AA5" s="80"/>
      <c r="AB5" s="80"/>
      <c r="AC5" s="80"/>
      <c r="AD5" s="1">
        <f ca="1">INT(((AE7*$AG$8)+AE5)/10)</f>
        <v>0</v>
      </c>
      <c r="AE5" s="1">
        <f ca="1">INT(((AF7*$AG$8)+AF5)/10)</f>
        <v>0</v>
      </c>
      <c r="AF5" s="1">
        <f ca="1">INT(((AG7*$AG$8)+AG5)/10)</f>
        <v>0</v>
      </c>
      <c r="AG5" s="1">
        <f ca="1">INT((AH7*$AG$8)/10)</f>
        <v>0</v>
      </c>
      <c r="AH5" s="80"/>
      <c r="AI5" s="81"/>
      <c r="AL5" s="81"/>
      <c r="AO5" s="81"/>
    </row>
    <row r="6" spans="2:45" s="94" customFormat="1" ht="8.1" customHeight="1" x14ac:dyDescent="0.2">
      <c r="B6" s="371">
        <v>1</v>
      </c>
      <c r="C6" s="371"/>
      <c r="D6" s="3"/>
      <c r="E6" s="1"/>
      <c r="F6" s="1"/>
      <c r="G6" s="1"/>
      <c r="H6" s="343" t="str">
        <f ca="1">IF($J$8*I7&gt;9,LEFT($J$8*I7,1),"0")</f>
        <v>0</v>
      </c>
      <c r="I6" s="346" t="str">
        <f ca="1">IF($J$8*J7&gt;9,LEFT($J$8*J7,1),0)</f>
        <v>1</v>
      </c>
      <c r="J6" s="1"/>
      <c r="L6" s="371">
        <v>1</v>
      </c>
      <c r="M6" s="371"/>
      <c r="N6" s="2"/>
      <c r="O6" s="1"/>
      <c r="P6" s="3"/>
      <c r="Q6" s="1"/>
      <c r="R6" s="1"/>
      <c r="S6" s="1">
        <f ca="1">INT(((T7*$V$8)+T6)/10)</f>
        <v>0</v>
      </c>
      <c r="T6" s="1">
        <f ca="1">INT(((U7*$V$8)+U6)/10)</f>
        <v>0</v>
      </c>
      <c r="U6" s="1">
        <f ca="1">INT((V7*$V$8)/10)</f>
        <v>0</v>
      </c>
      <c r="V6" s="1"/>
      <c r="X6" s="371">
        <v>1</v>
      </c>
      <c r="Y6" s="371"/>
      <c r="Z6" s="2"/>
      <c r="AA6" s="1"/>
      <c r="AB6" s="1"/>
      <c r="AC6" s="1"/>
      <c r="AD6" s="1"/>
      <c r="AE6" s="1">
        <f ca="1">INT(((AF7*$AH$8)+AF6)/10)</f>
        <v>0</v>
      </c>
      <c r="AF6" s="1">
        <f ca="1">INT(((AG7*$AH$8)+AG6)/10)</f>
        <v>0</v>
      </c>
      <c r="AG6" s="1">
        <f ca="1">INT((AH7*$AH$8)/10)</f>
        <v>1</v>
      </c>
      <c r="AH6" s="1"/>
      <c r="AI6" s="1"/>
      <c r="AL6" s="1"/>
      <c r="AO6" s="1"/>
    </row>
    <row r="7" spans="2:45" ht="18" customHeight="1" x14ac:dyDescent="0.3">
      <c r="B7" s="10"/>
      <c r="C7" s="11"/>
      <c r="D7" s="12"/>
      <c r="E7" s="14"/>
      <c r="F7" s="14"/>
      <c r="G7" s="14"/>
      <c r="H7" s="14" t="str">
        <f ca="1">MID($AJ$7,1,1)</f>
        <v>7</v>
      </c>
      <c r="I7" s="14" t="str">
        <f ca="1">(MID($AJ$7,2,2))</f>
        <v>3,</v>
      </c>
      <c r="J7" s="28" t="str">
        <f ca="1">MID($AJ$7,4,1)</f>
        <v>7</v>
      </c>
      <c r="L7" s="340"/>
      <c r="N7" s="10"/>
      <c r="O7" s="11"/>
      <c r="P7" s="12"/>
      <c r="Q7" s="14"/>
      <c r="R7" s="14"/>
      <c r="S7" s="14" t="str">
        <f ca="1">MID($AM$7,1,1)</f>
        <v>2</v>
      </c>
      <c r="T7" s="14" t="str">
        <f ca="1">MID($AM$7,2,1)</f>
        <v>6</v>
      </c>
      <c r="U7" s="14" t="str">
        <f ca="1">MID($AM$7,3,2)</f>
        <v>2,</v>
      </c>
      <c r="V7" s="14" t="str">
        <f ca="1">MID($AM$7,5,1)</f>
        <v>4</v>
      </c>
      <c r="X7" s="340"/>
      <c r="Z7" s="10"/>
      <c r="AA7" s="11"/>
      <c r="AB7" s="14"/>
      <c r="AC7" s="14"/>
      <c r="AD7" s="14"/>
      <c r="AE7" s="14" t="str">
        <f ca="1">MID($AP$7,1,1)</f>
        <v>9</v>
      </c>
      <c r="AF7" s="14" t="str">
        <f ca="1">MID($AP$7,2,1)</f>
        <v>3</v>
      </c>
      <c r="AG7" s="14" t="str">
        <f ca="1">MID($AP$7,3,2)</f>
        <v>0,</v>
      </c>
      <c r="AH7" s="14" t="str">
        <f ca="1">MID($AP$7,5,1)</f>
        <v>8</v>
      </c>
      <c r="AJ7" s="347" t="str">
        <f ca="1">TEXT(RANDBETWEEN(100,999)/10,"##,0")</f>
        <v>73,7</v>
      </c>
      <c r="AM7" s="347" t="str">
        <f ca="1">TEXT(RANDBETWEEN(1000,9999)/10,"##,0")</f>
        <v>262,4</v>
      </c>
      <c r="AO7" s="70">
        <v>3</v>
      </c>
      <c r="AP7" s="347" t="str">
        <f ca="1">TEXT(RANDBETWEEN(1000,9999)/10,"##,0")</f>
        <v>930,8</v>
      </c>
    </row>
    <row r="8" spans="2:45" ht="18" customHeight="1" thickBot="1" x14ac:dyDescent="0.35">
      <c r="B8" s="16"/>
      <c r="C8" s="17"/>
      <c r="D8" s="18"/>
      <c r="E8" s="18"/>
      <c r="F8" s="379" t="s">
        <v>1</v>
      </c>
      <c r="G8" s="14"/>
      <c r="H8" s="14"/>
      <c r="I8" s="14"/>
      <c r="J8" s="382">
        <f ca="1">AJ8</f>
        <v>2</v>
      </c>
      <c r="L8" s="18"/>
      <c r="M8" s="21"/>
      <c r="N8" s="16"/>
      <c r="O8" s="17"/>
      <c r="P8" s="22"/>
      <c r="Q8" s="29"/>
      <c r="R8" s="378" t="str">
        <f>F8</f>
        <v>×</v>
      </c>
      <c r="S8" s="14"/>
      <c r="T8" s="14"/>
      <c r="U8" s="14"/>
      <c r="V8" s="382">
        <f ca="1">AM8</f>
        <v>1</v>
      </c>
      <c r="X8" s="18"/>
      <c r="Y8" s="21"/>
      <c r="Z8" s="16"/>
      <c r="AA8" s="17"/>
      <c r="AB8" s="29"/>
      <c r="AC8" s="378" t="str">
        <f>F8</f>
        <v>×</v>
      </c>
      <c r="AD8" s="14"/>
      <c r="AE8" s="14"/>
      <c r="AF8" s="14"/>
      <c r="AG8" s="14" t="str">
        <f ca="1">MID($AP$8,1,2)</f>
        <v>1,</v>
      </c>
      <c r="AH8" s="14" t="str">
        <f ca="1">MID($AP$8,3,1)</f>
        <v>2</v>
      </c>
      <c r="AJ8" s="24">
        <f ca="1">RANDBETWEEN(1,9)</f>
        <v>2</v>
      </c>
      <c r="AM8" s="24">
        <f ca="1">RANDBETWEEN(1,9)</f>
        <v>1</v>
      </c>
      <c r="AO8" s="70">
        <v>2</v>
      </c>
      <c r="AP8" s="350" t="str">
        <f ca="1">TEXT(RANDBETWEEN(10,99)/10,"##,0")</f>
        <v>1,2</v>
      </c>
      <c r="AQ8" s="82" t="s">
        <v>30</v>
      </c>
    </row>
    <row r="9" spans="2:45" s="75" customFormat="1" ht="8.1" customHeight="1" thickTop="1" x14ac:dyDescent="0.2">
      <c r="B9" s="84"/>
      <c r="C9" s="85"/>
      <c r="D9" s="86"/>
      <c r="E9" s="85"/>
      <c r="F9" s="73"/>
      <c r="G9" s="73"/>
      <c r="H9" s="73"/>
      <c r="I9" s="73"/>
      <c r="J9" s="73"/>
      <c r="L9" s="85"/>
      <c r="M9" s="86"/>
      <c r="N9" s="84"/>
      <c r="O9" s="85"/>
      <c r="P9" s="86"/>
      <c r="Q9" s="85"/>
      <c r="R9" s="73"/>
      <c r="S9" s="73"/>
      <c r="T9" s="73"/>
      <c r="U9" s="73"/>
      <c r="V9" s="73"/>
      <c r="X9" s="85"/>
      <c r="Y9" s="86"/>
      <c r="Z9" s="84"/>
      <c r="AA9" s="85"/>
      <c r="AB9" s="85"/>
      <c r="AC9" s="73">
        <f ca="1">INT((AD10+AD11+AD9)/10)</f>
        <v>1</v>
      </c>
      <c r="AD9" s="73">
        <f ca="1">INT((AE10+AE11+AE9)/10)</f>
        <v>1</v>
      </c>
      <c r="AE9" s="73">
        <f ca="1">INT((AF10+AF11+AF9)/10)</f>
        <v>0</v>
      </c>
      <c r="AF9" s="73">
        <f ca="1">INT((AG10+AG11+AG9)/10)</f>
        <v>0</v>
      </c>
      <c r="AG9" s="73">
        <f ca="1">INT((AH10+AH11+AH9)/10)</f>
        <v>0</v>
      </c>
      <c r="AH9" s="73"/>
      <c r="AI9" s="76"/>
      <c r="AL9" s="76"/>
      <c r="AO9" s="76">
        <f>SUM(AO7,AO8)</f>
        <v>5</v>
      </c>
    </row>
    <row r="10" spans="2:45" s="36" customFormat="1" ht="18" customHeight="1" x14ac:dyDescent="0.3">
      <c r="B10" s="23"/>
      <c r="C10" s="29"/>
      <c r="D10" s="22"/>
      <c r="E10" s="29"/>
      <c r="F10" s="29"/>
      <c r="G10" s="35">
        <f ca="1">INT($AJ$10/100)</f>
        <v>1</v>
      </c>
      <c r="H10" s="11">
        <f ca="1">INT(($AJ$10-($G$10*100))/10)</f>
        <v>4</v>
      </c>
      <c r="I10" s="11" t="str">
        <f ca="1">CONCATENATE((RIGHT(((J8*I7)+I6),1)),",")</f>
        <v>7,</v>
      </c>
      <c r="J10" s="11" t="str">
        <f ca="1">RIGHT(J8*J7,1)</f>
        <v>4</v>
      </c>
      <c r="K10" s="32"/>
      <c r="L10" s="33"/>
      <c r="M10" s="34"/>
      <c r="N10" s="23"/>
      <c r="O10" s="29"/>
      <c r="P10" s="22"/>
      <c r="Q10" s="29"/>
      <c r="R10" s="35">
        <f ca="1">IF((V8*S7)+S6&gt;9,LEFT((V8*S7)+S6,1),0)</f>
        <v>0</v>
      </c>
      <c r="S10" s="11" t="str">
        <f ca="1">RIGHT((($V$8*S7)+S6),1)</f>
        <v>2</v>
      </c>
      <c r="T10" s="11" t="str">
        <f ca="1">RIGHT((($V$8*T7)+T6),1)</f>
        <v>6</v>
      </c>
      <c r="U10" s="11" t="str">
        <f ca="1">CONCATENATE((RIGHT((($V$8*U7)+U6),1)),",")</f>
        <v>2,</v>
      </c>
      <c r="V10" s="11" t="str">
        <f ca="1">RIGHT($V$8*V7,1)</f>
        <v>4</v>
      </c>
      <c r="W10" s="32"/>
      <c r="X10" s="33"/>
      <c r="Y10" s="34"/>
      <c r="Z10" s="23"/>
      <c r="AA10" s="29"/>
      <c r="AB10" s="29"/>
      <c r="AC10" s="29"/>
      <c r="AD10" s="28" t="str">
        <f ca="1">IF(($AH$8*AE7)+AE6&gt;9,LEFT(($AH$8*AE7)+AE6,1),0)</f>
        <v>1</v>
      </c>
      <c r="AE10" s="14" t="str">
        <f t="shared" ref="AE10:AF10" ca="1" si="0">RIGHT(($AH$8*AE7)+AE6,1)</f>
        <v>8</v>
      </c>
      <c r="AF10" s="14" t="str">
        <f t="shared" ca="1" si="0"/>
        <v>6</v>
      </c>
      <c r="AG10" s="14" t="str">
        <f ca="1">RIGHT(($AH$8*AG7)+AG6,1)</f>
        <v>1</v>
      </c>
      <c r="AH10" s="14" t="str">
        <f ca="1">RIGHT($AH$8*AH7,1)</f>
        <v>6</v>
      </c>
      <c r="AI10" s="71"/>
      <c r="AJ10" s="342">
        <f ca="1">AJ7*AJ8</f>
        <v>147.4</v>
      </c>
      <c r="AK10" s="342">
        <f ca="1">VALUE(CONCATENATE(G10,H10,I10,J10))</f>
        <v>147.4</v>
      </c>
      <c r="AL10" s="71"/>
      <c r="AM10" s="342">
        <f ca="1">AM7*AM8</f>
        <v>262.39999999999998</v>
      </c>
      <c r="AN10" s="348">
        <f ca="1">VALUE(CONCATENATE(R10,S10,T10,U10,V10))</f>
        <v>262.39999999999998</v>
      </c>
      <c r="AO10" s="71"/>
      <c r="AP10" s="351">
        <f ca="1">$AP$7*VALUE(RIGHT($AP$8,1))*10</f>
        <v>18616</v>
      </c>
      <c r="AQ10" s="37">
        <f ca="1">VALUE(CONCATENATE(AB10,AC10,AD10,AE10,AF10,AG10,AH10))</f>
        <v>18616</v>
      </c>
      <c r="AR10" s="36">
        <f ca="1">VALUE(RIGHT(AP8,1))</f>
        <v>2</v>
      </c>
    </row>
    <row r="11" spans="2:45" s="36" customFormat="1" ht="18" customHeight="1" thickBot="1" x14ac:dyDescent="0.35">
      <c r="B11" s="13"/>
      <c r="C11" s="14"/>
      <c r="D11" s="12"/>
      <c r="E11" s="13"/>
      <c r="F11" s="38"/>
      <c r="G11" s="39"/>
      <c r="H11" s="40"/>
      <c r="I11" s="38"/>
      <c r="J11" s="12"/>
      <c r="K11" s="32"/>
      <c r="L11" s="38"/>
      <c r="M11" s="39"/>
      <c r="N11" s="13"/>
      <c r="O11" s="14"/>
      <c r="P11" s="12"/>
      <c r="Q11" s="13"/>
      <c r="R11" s="14"/>
      <c r="S11" s="12"/>
      <c r="T11" s="13"/>
      <c r="U11" s="14"/>
      <c r="V11" s="12"/>
      <c r="W11" s="32"/>
      <c r="X11" s="29"/>
      <c r="Y11" s="22"/>
      <c r="Z11" s="23"/>
      <c r="AB11" s="359" t="s">
        <v>0</v>
      </c>
      <c r="AC11" s="377">
        <f ca="1">IF(($AG$8*AE7)+AE5&gt;9,LEFT(($AG$8*AE7)+AE5,1),0)</f>
        <v>0</v>
      </c>
      <c r="AD11" s="14" t="str">
        <f t="shared" ref="AD11:AE11" ca="1" si="1">RIGHT(($AG$8*AE7)+AE5,1)</f>
        <v>9</v>
      </c>
      <c r="AE11" s="14" t="str">
        <f t="shared" ca="1" si="1"/>
        <v>3</v>
      </c>
      <c r="AF11" s="14" t="str">
        <f ca="1">RIGHT(($AG$8*AG7)+AG5,1)</f>
        <v>0</v>
      </c>
      <c r="AG11" s="14" t="str">
        <f ca="1">RIGHT($AG$8*AH7,1)</f>
        <v>8</v>
      </c>
      <c r="AH11" s="14">
        <v>0</v>
      </c>
      <c r="AI11" s="71"/>
      <c r="AJ11" s="32"/>
      <c r="AL11" s="71"/>
      <c r="AO11" s="71"/>
      <c r="AP11" s="352">
        <f ca="1">10*AP7*VALUE(LEFT(AP8,1))*10</f>
        <v>93080</v>
      </c>
      <c r="AQ11" s="37">
        <f ca="1">VALUE(CONCATENATE(AC11,AD11,AE11,AF11,AG11,AH11))</f>
        <v>93080</v>
      </c>
      <c r="AR11" s="36">
        <f ca="1">VALUE(LEFT(AP8,1))</f>
        <v>1</v>
      </c>
    </row>
    <row r="12" spans="2:45" ht="18" customHeight="1" thickTop="1" x14ac:dyDescent="0.3">
      <c r="B12" s="10"/>
      <c r="C12" s="11"/>
      <c r="D12" s="8"/>
      <c r="E12" s="10"/>
      <c r="F12" s="11"/>
      <c r="G12" s="8"/>
      <c r="H12" s="10"/>
      <c r="I12" s="11"/>
      <c r="J12" s="8"/>
      <c r="L12" s="340"/>
      <c r="M12" s="8"/>
      <c r="N12" s="10"/>
      <c r="O12" s="11"/>
      <c r="P12" s="8"/>
      <c r="Q12" s="10"/>
      <c r="R12" s="11"/>
      <c r="S12" s="8"/>
      <c r="T12" s="10"/>
      <c r="U12" s="11"/>
      <c r="V12" s="8"/>
      <c r="X12" s="17"/>
      <c r="Y12" s="42"/>
      <c r="Z12" s="43"/>
      <c r="AA12" s="17"/>
      <c r="AB12" s="17"/>
      <c r="AC12" s="45">
        <f ca="1">VALUE(RIGHT((AC9+AC10+AC11),1))</f>
        <v>1</v>
      </c>
      <c r="AD12" s="45" t="str">
        <f ca="1">RIGHT((AD9+AD10+AD11),1)</f>
        <v>1</v>
      </c>
      <c r="AE12" s="47" t="str">
        <f ca="1">RIGHT((AE9+AE10+AE11),1)</f>
        <v>1</v>
      </c>
      <c r="AF12" s="47" t="str">
        <f ca="1">CONCATENATE(RIGHT((AF9+AF10+AF11),1),",")</f>
        <v>6,</v>
      </c>
      <c r="AG12" s="47" t="str">
        <f ca="1">RIGHT((AG9+AG10+AG11),1)</f>
        <v>9</v>
      </c>
      <c r="AH12" s="47" t="str">
        <f ca="1">RIGHT((AH9+AH10+AH11),1)</f>
        <v>6</v>
      </c>
      <c r="AP12" s="349">
        <f ca="1">SUM(AP10,AP11)/100</f>
        <v>1116.96</v>
      </c>
      <c r="AQ12" s="355">
        <f ca="1">VALUE(CONCATENATE(AC12,AD12,AE12,AF12,AG12,AH12))</f>
        <v>1116.96</v>
      </c>
    </row>
    <row r="13" spans="2:45" ht="18" customHeight="1" x14ac:dyDescent="0.3">
      <c r="B13" s="43"/>
      <c r="C13" s="17"/>
      <c r="D13" s="42"/>
      <c r="E13" s="43"/>
      <c r="F13" s="17"/>
      <c r="G13" s="42"/>
      <c r="H13" s="43"/>
      <c r="I13" s="17"/>
      <c r="J13" s="42"/>
      <c r="K13" s="48"/>
      <c r="L13" s="17"/>
      <c r="M13" s="42"/>
      <c r="N13" s="43"/>
      <c r="O13" s="17"/>
      <c r="P13" s="42"/>
      <c r="Q13" s="43"/>
      <c r="R13" s="17"/>
      <c r="S13" s="42"/>
      <c r="T13" s="43"/>
      <c r="U13" s="17"/>
      <c r="V13" s="42"/>
      <c r="W13" s="48"/>
      <c r="X13" s="17"/>
      <c r="Y13" s="42"/>
      <c r="Z13" s="43"/>
      <c r="AA13" s="17"/>
      <c r="AB13" s="42"/>
      <c r="AC13" s="43"/>
      <c r="AD13" s="17"/>
      <c r="AE13" s="42"/>
      <c r="AF13" s="43"/>
      <c r="AG13" s="17"/>
      <c r="AH13" s="42"/>
      <c r="AP13" s="353">
        <f ca="1">AP7*AP8</f>
        <v>1116.9599999999998</v>
      </c>
    </row>
    <row r="14" spans="2:45" s="82" customFormat="1" ht="18" customHeight="1" x14ac:dyDescent="0.2">
      <c r="B14" s="90"/>
      <c r="C14" s="91"/>
      <c r="D14" s="92"/>
      <c r="E14" s="90"/>
      <c r="F14" s="91"/>
      <c r="G14" s="92"/>
      <c r="H14" s="90"/>
      <c r="I14" s="91"/>
      <c r="J14" s="92"/>
      <c r="K14" s="93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  <c r="W14" s="93"/>
      <c r="X14" s="91"/>
      <c r="Y14" s="92"/>
      <c r="Z14" s="90"/>
      <c r="AA14" s="91"/>
      <c r="AB14" s="92"/>
      <c r="AC14" s="90"/>
      <c r="AD14" s="91"/>
      <c r="AE14" s="92"/>
      <c r="AF14" s="90"/>
      <c r="AG14" s="91"/>
      <c r="AH14" s="92"/>
      <c r="AI14" s="81"/>
      <c r="AL14" s="81"/>
      <c r="AO14" s="81"/>
    </row>
    <row r="15" spans="2:45" s="82" customFormat="1" ht="8.1" customHeight="1" x14ac:dyDescent="0.2">
      <c r="B15" s="369" t="s">
        <v>5</v>
      </c>
      <c r="C15" s="369"/>
      <c r="D15" s="87"/>
      <c r="E15" s="88"/>
      <c r="F15" s="89"/>
      <c r="G15" s="87"/>
      <c r="H15" s="88"/>
      <c r="I15" s="89"/>
      <c r="J15" s="87"/>
      <c r="K15" s="78"/>
      <c r="L15" s="369" t="s">
        <v>6</v>
      </c>
      <c r="M15" s="369"/>
      <c r="N15" s="88"/>
      <c r="O15" s="89"/>
      <c r="P15" s="87"/>
      <c r="Q15" s="88"/>
      <c r="R15" s="89"/>
      <c r="S15" s="87"/>
      <c r="T15" s="88"/>
      <c r="U15" s="89"/>
      <c r="V15" s="87"/>
      <c r="W15" s="78"/>
      <c r="X15" s="369" t="s">
        <v>7</v>
      </c>
      <c r="Y15" s="369"/>
      <c r="Z15" s="88"/>
      <c r="AA15" s="89"/>
      <c r="AB15" s="87"/>
      <c r="AC15" s="88"/>
      <c r="AD15" s="89"/>
      <c r="AE15" s="87"/>
      <c r="AF15" s="88"/>
      <c r="AG15" s="89"/>
      <c r="AH15" s="77"/>
      <c r="AI15" s="81"/>
      <c r="AL15" s="81"/>
      <c r="AO15" s="81"/>
    </row>
    <row r="16" spans="2:45" s="82" customFormat="1" ht="8.1" customHeight="1" x14ac:dyDescent="0.2">
      <c r="B16" s="369"/>
      <c r="C16" s="369"/>
      <c r="D16" s="77"/>
      <c r="E16" s="1"/>
      <c r="F16" s="1"/>
      <c r="G16" s="1"/>
      <c r="H16" s="1"/>
      <c r="I16" s="1"/>
      <c r="J16" s="77"/>
      <c r="K16" s="78"/>
      <c r="L16" s="369"/>
      <c r="M16" s="369"/>
      <c r="N16" s="79"/>
      <c r="O16" s="80"/>
      <c r="P16" s="77"/>
      <c r="Q16" s="1"/>
      <c r="R16" s="1"/>
      <c r="S16" s="1"/>
      <c r="T16" s="1"/>
      <c r="U16" s="1"/>
      <c r="V16" s="77"/>
      <c r="W16" s="78"/>
      <c r="X16" s="369"/>
      <c r="Y16" s="369"/>
      <c r="Z16" s="79"/>
      <c r="AA16" s="80"/>
      <c r="AB16" s="77"/>
      <c r="AC16" s="1"/>
      <c r="AD16" s="1"/>
      <c r="AE16" s="1"/>
      <c r="AF16" s="1"/>
      <c r="AG16" s="1"/>
      <c r="AH16" s="77"/>
      <c r="AI16" s="81"/>
      <c r="AL16" s="81"/>
      <c r="AO16" s="81"/>
    </row>
    <row r="17" spans="2:44" s="82" customFormat="1" ht="8.1" customHeight="1" x14ac:dyDescent="0.2">
      <c r="B17" s="286"/>
      <c r="C17" s="287"/>
      <c r="D17" s="77"/>
      <c r="E17" s="1"/>
      <c r="F17" s="1"/>
      <c r="G17" s="1"/>
      <c r="H17" s="1"/>
      <c r="I17" s="1"/>
      <c r="J17" s="77"/>
      <c r="K17" s="78"/>
      <c r="L17" s="287"/>
      <c r="M17" s="288"/>
      <c r="N17" s="79"/>
      <c r="O17" s="80"/>
      <c r="P17" s="77"/>
      <c r="Q17" s="1"/>
      <c r="R17" s="1"/>
      <c r="S17" s="1"/>
      <c r="T17" s="1"/>
      <c r="U17" s="1"/>
      <c r="V17" s="77"/>
      <c r="W17" s="78"/>
      <c r="X17" s="287"/>
      <c r="Y17" s="288"/>
      <c r="Z17" s="79"/>
      <c r="AA17" s="80"/>
      <c r="AB17" s="77"/>
      <c r="AC17" s="1"/>
      <c r="AD17" s="1"/>
      <c r="AE17" s="1"/>
      <c r="AF17" s="1"/>
      <c r="AG17" s="1"/>
      <c r="AH17" s="77"/>
      <c r="AI17" s="81"/>
      <c r="AL17" s="81"/>
      <c r="AO17" s="81"/>
    </row>
    <row r="18" spans="2:44" s="82" customFormat="1" ht="8.1" customHeight="1" x14ac:dyDescent="0.2">
      <c r="B18" s="286"/>
      <c r="C18" s="287"/>
      <c r="D18" s="77"/>
      <c r="E18" s="1"/>
      <c r="F18" s="1"/>
      <c r="G18" s="1">
        <f ca="1">INT(((H20*I21)+H18)/10)</f>
        <v>1</v>
      </c>
      <c r="H18" s="1">
        <f ca="1">INT(((I20*I21)+I18)/10)</f>
        <v>3</v>
      </c>
      <c r="I18" s="1">
        <f ca="1">INT((J20*I21)/10)</f>
        <v>0</v>
      </c>
      <c r="J18" s="77"/>
      <c r="K18" s="78"/>
      <c r="L18" s="287"/>
      <c r="M18" s="288"/>
      <c r="N18" s="79"/>
      <c r="O18" s="80"/>
      <c r="P18" s="77"/>
      <c r="Q18" s="1"/>
      <c r="R18" s="1">
        <f ca="1">INT(((S20*U21)+S18)/10)</f>
        <v>0</v>
      </c>
      <c r="S18" s="1">
        <f ca="1">INT(((T20*U21)+T18)/10)</f>
        <v>3</v>
      </c>
      <c r="T18" s="1">
        <f ca="1">INT(((U20*U21)+U18)/10)</f>
        <v>0</v>
      </c>
      <c r="U18" s="1">
        <f ca="1">INT((V20*U21)/10)</f>
        <v>1</v>
      </c>
      <c r="V18" s="77"/>
      <c r="W18" s="78"/>
      <c r="X18" s="287"/>
      <c r="Y18" s="288"/>
      <c r="Z18" s="79"/>
      <c r="AA18" s="80"/>
      <c r="AB18" s="77"/>
      <c r="AC18" s="1">
        <f ca="1">INT(((AD20*AG21)+AD18)/10)</f>
        <v>8</v>
      </c>
      <c r="AD18" s="1">
        <f ca="1">INT(((AE20*AG21)+AE18)/10)</f>
        <v>7</v>
      </c>
      <c r="AE18" s="1">
        <f ca="1">INT(((AF20*AG21)+AF18)/10)</f>
        <v>0</v>
      </c>
      <c r="AF18" s="1">
        <f ca="1">INT(((AG20*AG21)+AG18)/10)</f>
        <v>3</v>
      </c>
      <c r="AG18" s="1">
        <f ca="1">INT((AH20*AG21)/10)</f>
        <v>7</v>
      </c>
      <c r="AH18" s="77"/>
      <c r="AI18" s="81"/>
      <c r="AL18" s="81"/>
      <c r="AO18" s="81"/>
    </row>
    <row r="19" spans="2:44" s="82" customFormat="1" ht="8.1" customHeight="1" x14ac:dyDescent="0.2">
      <c r="B19" s="371">
        <v>1</v>
      </c>
      <c r="C19" s="371"/>
      <c r="D19" s="77"/>
      <c r="E19" s="1"/>
      <c r="F19" s="1"/>
      <c r="G19" s="1">
        <f ca="1">INT(((H20*J21)+H19)/10)</f>
        <v>1</v>
      </c>
      <c r="H19" s="1">
        <f ca="1">INT(((I20*J21)+I19)/10)</f>
        <v>2</v>
      </c>
      <c r="I19" s="1">
        <f ca="1">INT((J20*J21)/10)</f>
        <v>0</v>
      </c>
      <c r="J19" s="3"/>
      <c r="K19" s="78"/>
      <c r="L19" s="371">
        <v>1</v>
      </c>
      <c r="M19" s="371"/>
      <c r="N19" s="79"/>
      <c r="O19" s="80"/>
      <c r="P19" s="77"/>
      <c r="Q19" s="1"/>
      <c r="R19" s="1">
        <f ca="1">INT(((S20*V21)+S19)/10)</f>
        <v>0</v>
      </c>
      <c r="S19" s="1">
        <f ca="1">INT(((T20*V21)+T19)/10)</f>
        <v>0</v>
      </c>
      <c r="T19" s="1">
        <f ca="1">INT(((U20*V21)+U19)/10)</f>
        <v>0</v>
      </c>
      <c r="U19" s="1">
        <f ca="1">INT((V20*V21)/10)</f>
        <v>0</v>
      </c>
      <c r="V19" s="3"/>
      <c r="W19" s="78"/>
      <c r="X19" s="371">
        <v>1</v>
      </c>
      <c r="Y19" s="371"/>
      <c r="Z19" s="79"/>
      <c r="AA19" s="80"/>
      <c r="AB19" s="77"/>
      <c r="AC19" s="1">
        <f ca="1">INT(((AD20*AH21)+AD19)/10)</f>
        <v>7</v>
      </c>
      <c r="AD19" s="1">
        <f ca="1">INT(((AE20*AH21)+AE19)/10)</f>
        <v>6</v>
      </c>
      <c r="AE19" s="1">
        <f ca="1">INT(((AF20*AH21)+AF19)/10)</f>
        <v>0</v>
      </c>
      <c r="AF19" s="1">
        <f ca="1">INT(((AG20*AH21)+AG19)/10)</f>
        <v>3</v>
      </c>
      <c r="AG19" s="1">
        <f ca="1">INT((AH20*AH21)/10)</f>
        <v>6</v>
      </c>
      <c r="AH19" s="3"/>
      <c r="AI19" s="81"/>
      <c r="AL19" s="81"/>
      <c r="AO19" s="81"/>
    </row>
    <row r="20" spans="2:44" ht="18" customHeight="1" x14ac:dyDescent="0.3">
      <c r="B20" s="10"/>
      <c r="C20" s="11"/>
      <c r="D20" s="12"/>
      <c r="E20" s="13"/>
      <c r="F20" s="14"/>
      <c r="G20" s="14" t="str">
        <f ca="1">MID($AJ$20,1,1)</f>
        <v>9</v>
      </c>
      <c r="H20" s="13" t="str">
        <f ca="1">MID($AJ$20,2,1)</f>
        <v>2</v>
      </c>
      <c r="I20" s="14" t="str">
        <f ca="1">MID($AJ$20,3,2)</f>
        <v>6,</v>
      </c>
      <c r="J20" s="12" t="str">
        <f ca="1">MID($AJ$20,5,1)</f>
        <v>1</v>
      </c>
      <c r="L20" s="340"/>
      <c r="N20" s="10"/>
      <c r="O20" s="11"/>
      <c r="P20" s="12"/>
      <c r="Q20" s="13"/>
      <c r="R20" s="14" t="str">
        <f ca="1">MID($AM$20,1,1)</f>
        <v>6</v>
      </c>
      <c r="S20" s="12" t="str">
        <f ca="1">MID($AM$20,2,2)</f>
        <v>1,</v>
      </c>
      <c r="T20" s="13" t="str">
        <f ca="1">MID($AM$20,4,1)</f>
        <v>6</v>
      </c>
      <c r="U20" s="14" t="str">
        <f ca="1">MID($AM$20,5,1)</f>
        <v>1</v>
      </c>
      <c r="V20" s="12" t="str">
        <f ca="1">MID($AM$20,6,1)</f>
        <v>3</v>
      </c>
      <c r="X20" s="340"/>
      <c r="Z20" s="10"/>
      <c r="AA20" s="11"/>
      <c r="AB20" s="12"/>
      <c r="AC20" s="13" t="str">
        <f ca="1">MID($AP$20,1,1)</f>
        <v>2</v>
      </c>
      <c r="AD20" s="14" t="str">
        <f ca="1">MID($AP$20,2,1)</f>
        <v>9</v>
      </c>
      <c r="AE20" s="12" t="str">
        <f ca="1">MID($AP$20,3,2)</f>
        <v>8,</v>
      </c>
      <c r="AF20" s="13" t="str">
        <f ca="1">MID($AP$20,5,1)</f>
        <v>0</v>
      </c>
      <c r="AG20" s="14" t="str">
        <f ca="1">MID($AP$20,6,1)</f>
        <v>3</v>
      </c>
      <c r="AH20" s="12" t="str">
        <f ca="1">MID($AP$20,7,1)</f>
        <v>8</v>
      </c>
      <c r="AJ20" s="347" t="str">
        <f ca="1">TEXT(RANDBETWEEN(1000,9999)/10,"##,0")</f>
        <v>926,1</v>
      </c>
      <c r="AM20" s="347" t="str">
        <f ca="1">TEXT(RANDBETWEEN(10000,99999)/1000,"##,000")</f>
        <v>61,613</v>
      </c>
      <c r="AP20" s="347" t="str">
        <f ca="1">TEXT(RANDBETWEEN(100000,999999)/1000,"##,000")</f>
        <v>298,038</v>
      </c>
    </row>
    <row r="21" spans="2:44" ht="18" customHeight="1" thickBot="1" x14ac:dyDescent="0.35">
      <c r="B21" s="16"/>
      <c r="C21" s="17"/>
      <c r="D21" s="378" t="str">
        <f>F8</f>
        <v>×</v>
      </c>
      <c r="E21" s="13"/>
      <c r="F21" s="14"/>
      <c r="G21" s="12"/>
      <c r="H21" s="13"/>
      <c r="I21" s="14" t="str">
        <f ca="1">MID($AJ$21,1,2)</f>
        <v>6,</v>
      </c>
      <c r="J21" s="12" t="str">
        <f ca="1">MID($AJ$21,3,1)</f>
        <v>4</v>
      </c>
      <c r="L21" s="18"/>
      <c r="M21" s="21"/>
      <c r="N21" s="16"/>
      <c r="O21" s="378" t="str">
        <f>F8</f>
        <v>×</v>
      </c>
      <c r="P21" s="12"/>
      <c r="Q21" s="13"/>
      <c r="R21" s="14"/>
      <c r="S21" s="12"/>
      <c r="T21" s="13"/>
      <c r="U21" s="14" t="str">
        <f ca="1">MID($AM$21,1,1)</f>
        <v>5</v>
      </c>
      <c r="V21" s="12" t="str">
        <f ca="1">MID($AM$21,2,1)</f>
        <v>0</v>
      </c>
      <c r="X21" s="18"/>
      <c r="Y21" s="21"/>
      <c r="Z21" s="378" t="str">
        <f>F8</f>
        <v>×</v>
      </c>
      <c r="AA21" s="11"/>
      <c r="AB21" s="12"/>
      <c r="AC21" s="13"/>
      <c r="AD21" s="14"/>
      <c r="AE21" s="12"/>
      <c r="AF21" s="13"/>
      <c r="AG21" s="14" t="str">
        <f ca="1">MID($AP$21,1,2)</f>
        <v>9,</v>
      </c>
      <c r="AH21" s="12" t="str">
        <f ca="1">MID($AP$21,3,1)</f>
        <v>8</v>
      </c>
      <c r="AJ21" s="350" t="str">
        <f ca="1">TEXT(RANDBETWEEN(10,99)/10,"##,0")</f>
        <v>6,4</v>
      </c>
      <c r="AM21" s="24">
        <f ca="1">RANDBETWEEN(1,9)*10</f>
        <v>50</v>
      </c>
      <c r="AP21" s="350" t="str">
        <f ca="1">TEXT(RANDBETWEEN(10,99)/10,"##,0")</f>
        <v>9,8</v>
      </c>
    </row>
    <row r="22" spans="2:44" s="75" customFormat="1" ht="8.1" customHeight="1" thickTop="1" x14ac:dyDescent="0.2">
      <c r="B22" s="84"/>
      <c r="C22" s="85"/>
      <c r="D22" s="73"/>
      <c r="E22" s="73">
        <f ca="1">INT((F23+F24+F22)/10)</f>
        <v>0</v>
      </c>
      <c r="F22" s="73">
        <f ca="1">INT((G23+G24+G22)/10)</f>
        <v>1</v>
      </c>
      <c r="G22" s="73">
        <f ca="1">INT((H23+H24+H22)/10)</f>
        <v>0</v>
      </c>
      <c r="H22" s="73">
        <f ca="1">INT((I23+I24+I22)/10)</f>
        <v>1</v>
      </c>
      <c r="I22" s="73">
        <f ca="1">INT((J23+J24+J22)/10)</f>
        <v>0</v>
      </c>
      <c r="J22" s="73"/>
      <c r="L22" s="85"/>
      <c r="M22" s="86"/>
      <c r="N22" s="84"/>
      <c r="O22" s="73"/>
      <c r="P22" s="74">
        <f t="shared" ref="P22:U22" ca="1" si="2">INT((Q23+Q24+Q22)/10)</f>
        <v>0</v>
      </c>
      <c r="Q22" s="72">
        <f t="shared" ca="1" si="2"/>
        <v>0</v>
      </c>
      <c r="R22" s="73">
        <f t="shared" ca="1" si="2"/>
        <v>0</v>
      </c>
      <c r="S22" s="74">
        <f t="shared" ca="1" si="2"/>
        <v>0</v>
      </c>
      <c r="T22" s="72">
        <f t="shared" ca="1" si="2"/>
        <v>0</v>
      </c>
      <c r="U22" s="73">
        <f t="shared" si="2"/>
        <v>0</v>
      </c>
      <c r="V22" s="74"/>
      <c r="X22" s="85"/>
      <c r="Y22" s="86"/>
      <c r="Z22" s="73"/>
      <c r="AA22" s="73">
        <f t="shared" ref="AA22:AG22" ca="1" si="3">INT((AB23+AB24+AB22)/10)</f>
        <v>0</v>
      </c>
      <c r="AB22" s="73">
        <f t="shared" ca="1" si="3"/>
        <v>1</v>
      </c>
      <c r="AC22" s="73">
        <f t="shared" ca="1" si="3"/>
        <v>1</v>
      </c>
      <c r="AD22" s="73">
        <f t="shared" ca="1" si="3"/>
        <v>0</v>
      </c>
      <c r="AE22" s="73">
        <f t="shared" ca="1" si="3"/>
        <v>0</v>
      </c>
      <c r="AF22" s="73">
        <f t="shared" ca="1" si="3"/>
        <v>0</v>
      </c>
      <c r="AG22" s="73">
        <f t="shared" ca="1" si="3"/>
        <v>0</v>
      </c>
      <c r="AH22" s="73"/>
      <c r="AI22" s="76"/>
      <c r="AL22" s="76"/>
      <c r="AO22" s="76"/>
    </row>
    <row r="23" spans="2:44" s="36" customFormat="1" ht="18" customHeight="1" x14ac:dyDescent="0.3">
      <c r="B23" s="23"/>
      <c r="C23" s="29"/>
      <c r="D23" s="22"/>
      <c r="E23" s="23"/>
      <c r="F23" s="345" t="str">
        <f ca="1">IF(($J$21*G20)+G19&gt;9,LEFT(($J$21*G20)+G19,1),0)</f>
        <v>3</v>
      </c>
      <c r="G23" s="12" t="str">
        <f t="shared" ref="G23:H23" ca="1" si="4">RIGHT(($J$21*G20)+G19,1)</f>
        <v>7</v>
      </c>
      <c r="H23" s="12" t="str">
        <f t="shared" ca="1" si="4"/>
        <v>0</v>
      </c>
      <c r="I23" s="12" t="str">
        <f ca="1">RIGHT(($J$21*I20)+I19,1)</f>
        <v>4</v>
      </c>
      <c r="J23" s="12" t="str">
        <f ca="1">RIGHT(J21*J20,1)</f>
        <v>4</v>
      </c>
      <c r="K23" s="32"/>
      <c r="L23" s="33"/>
      <c r="M23" s="34"/>
      <c r="N23" s="23"/>
      <c r="O23" s="29"/>
      <c r="P23" s="354" t="str">
        <f ca="1">IF(($U$21*R20)+R18&gt;9,LEFT(($U$21*R20)+R18,1),0)</f>
        <v>3</v>
      </c>
      <c r="Q23" s="23" t="str">
        <f ca="1">RIGHT(($U$21*R20)+R18,1)</f>
        <v>0</v>
      </c>
      <c r="R23" s="29" t="str">
        <f ca="1">RIGHT(($U$21*S20)+S18,1)</f>
        <v>8</v>
      </c>
      <c r="S23" s="23" t="str">
        <f ca="1">CONCATENATE(RIGHT(($U$21*T20)+T18,1),",")</f>
        <v>0,</v>
      </c>
      <c r="T23" s="23" t="str">
        <f ca="1">RIGHT(($U$21*U20)+U18,1)</f>
        <v>6</v>
      </c>
      <c r="U23" s="29" t="str">
        <f ca="1">RIGHT($U$21*V20,1)</f>
        <v>5</v>
      </c>
      <c r="V23" s="12">
        <v>0</v>
      </c>
      <c r="W23" s="32"/>
      <c r="X23" s="33"/>
      <c r="Y23" s="34"/>
      <c r="Z23" s="29"/>
      <c r="AA23" s="29"/>
      <c r="AB23" s="345" t="str">
        <f ca="1">IF((AH21*AC20)+AC19&gt;9,LEFT((AH21*AC20)+AC19),0)</f>
        <v>2</v>
      </c>
      <c r="AC23" s="12" t="str">
        <f ca="1">RIGHT(($AH$21*AC20)+AC19)</f>
        <v>3</v>
      </c>
      <c r="AD23" s="12" t="str">
        <f t="shared" ref="AD23:AF23" ca="1" si="5">RIGHT(($AH$21*AD20)+AD19,1)</f>
        <v>8</v>
      </c>
      <c r="AE23" s="12" t="str">
        <f t="shared" ca="1" si="5"/>
        <v>4</v>
      </c>
      <c r="AF23" s="12" t="str">
        <f t="shared" ca="1" si="5"/>
        <v>3</v>
      </c>
      <c r="AG23" s="12" t="str">
        <f ca="1">RIGHT(($AH$21*AG20)+AG19,1)</f>
        <v>0</v>
      </c>
      <c r="AH23" s="12" t="str">
        <f ca="1">RIGHT($AH$21*AH20,1)</f>
        <v>4</v>
      </c>
      <c r="AI23" s="71"/>
      <c r="AJ23" s="351">
        <f ca="1">AJ20*VALUE(RIGHT(AJ21,1))*10</f>
        <v>37044</v>
      </c>
      <c r="AK23" s="37">
        <f ca="1">VALUE(CONCATENATE(F23,G23,H23,I23,J23))</f>
        <v>37044</v>
      </c>
      <c r="AL23" s="71"/>
      <c r="AM23" s="356">
        <f ca="1">AM20*AM21</f>
        <v>3080.65</v>
      </c>
      <c r="AN23" s="356">
        <f ca="1">VALUE(CONCATENATE(P23,Q23,R23,S23,T23,U23,V23))</f>
        <v>3080.65</v>
      </c>
      <c r="AO23" s="71"/>
      <c r="AP23" s="351">
        <f ca="1">AP20*VALUE(RIGHT(AP21,1))*1000</f>
        <v>2384304</v>
      </c>
      <c r="AQ23" s="37">
        <f ca="1">VALUE(CONCATENATE(AB23,AC23,AD23,AE23,AF23,AG23,AH23))</f>
        <v>2384304</v>
      </c>
    </row>
    <row r="24" spans="2:44" ht="18" customHeight="1" thickBot="1" x14ac:dyDescent="0.35">
      <c r="B24" s="23"/>
      <c r="C24" s="29"/>
      <c r="D24" s="359" t="s">
        <v>0</v>
      </c>
      <c r="E24" s="354" t="str">
        <f ca="1">IF(($I$21*G20)+G18&gt;9,LEFT(($I$21*G20)+G18,1),0)</f>
        <v>5</v>
      </c>
      <c r="F24" s="14" t="str">
        <f t="shared" ref="F24:G24" ca="1" si="6">RIGHT(($I$21*G20)+G18,1)</f>
        <v>5</v>
      </c>
      <c r="G24" s="14" t="str">
        <f t="shared" ca="1" si="6"/>
        <v>5</v>
      </c>
      <c r="H24" s="14" t="str">
        <f ca="1">RIGHT(($I$21*I20)+I18,1)</f>
        <v>6</v>
      </c>
      <c r="I24" s="14" t="str">
        <f ca="1">RIGHT($I$21*J20,1)</f>
        <v>6</v>
      </c>
      <c r="J24" s="12">
        <v>0</v>
      </c>
      <c r="K24" s="32"/>
      <c r="L24" s="33"/>
      <c r="M24" s="34"/>
      <c r="N24" s="23"/>
      <c r="O24" s="68"/>
      <c r="P24" s="27"/>
      <c r="Q24" s="23"/>
      <c r="R24" s="29"/>
      <c r="S24" s="22"/>
      <c r="T24" s="23"/>
      <c r="U24" s="14"/>
      <c r="V24" s="12"/>
      <c r="W24" s="32"/>
      <c r="X24" s="33"/>
      <c r="Y24" s="34"/>
      <c r="Z24" s="359" t="s">
        <v>0</v>
      </c>
      <c r="AA24" s="28" t="str">
        <f ca="1">IF(($AG$21*AC20)+AC18&gt;9,LEFT(($AG$21*AC20)+AC18),0)</f>
        <v>2</v>
      </c>
      <c r="AB24" s="14" t="str">
        <f t="shared" ref="AB24:AE24" ca="1" si="7">RIGHT(($AG$21*AC20)+AC18)</f>
        <v>6</v>
      </c>
      <c r="AC24" s="14" t="str">
        <f t="shared" ca="1" si="7"/>
        <v>8</v>
      </c>
      <c r="AD24" s="14" t="str">
        <f t="shared" ca="1" si="7"/>
        <v>2</v>
      </c>
      <c r="AE24" s="14" t="str">
        <f t="shared" ca="1" si="7"/>
        <v>3</v>
      </c>
      <c r="AF24" s="14" t="str">
        <f ca="1">RIGHT(($AG$21*AG20)+AG18)</f>
        <v>4</v>
      </c>
      <c r="AG24" s="14" t="str">
        <f ca="1">RIGHT($AG$21*AH20)</f>
        <v>2</v>
      </c>
      <c r="AH24" s="14">
        <v>0</v>
      </c>
      <c r="AJ24" s="352">
        <f ca="1">10*AJ20*VALUE(LEFT(AJ21,1))*10</f>
        <v>555660</v>
      </c>
      <c r="AK24" s="37">
        <f ca="1">VALUE(CONCATENATE(E24,F24,G24,H24,I24,J24))</f>
        <v>555660</v>
      </c>
      <c r="AM24" s="49"/>
      <c r="AN24" s="37"/>
      <c r="AP24" s="352">
        <f ca="1">AP20*VALUE(LEFT(AP21,1))*10000</f>
        <v>26823420</v>
      </c>
      <c r="AQ24" s="37">
        <f ca="1">VALUE(CONCATENATE(AA24,AB24,AC24,AD24,AE24,AF24,AG24,AH24))</f>
        <v>26823420</v>
      </c>
    </row>
    <row r="25" spans="2:44" ht="18" customHeight="1" thickTop="1" x14ac:dyDescent="0.3">
      <c r="B25" s="43"/>
      <c r="C25" s="17"/>
      <c r="D25" s="46"/>
      <c r="E25" s="56">
        <f ca="1">VALUE(RIGHT((E22+E23+E24),1))</f>
        <v>5</v>
      </c>
      <c r="F25" s="47" t="str">
        <f ca="1">RIGHT((F22+F23+F24),1)</f>
        <v>9</v>
      </c>
      <c r="G25" s="47" t="str">
        <f ca="1">RIGHT((G22+G23+G24),1)</f>
        <v>2</v>
      </c>
      <c r="H25" s="47" t="str">
        <f ca="1">CONCATENATE(RIGHT((H22+H23+H24),1),",")</f>
        <v>7,</v>
      </c>
      <c r="I25" s="47" t="str">
        <f ca="1">RIGHT((I22+I23+I24),1)</f>
        <v>0</v>
      </c>
      <c r="J25" s="46" t="str">
        <f ca="1">RIGHT((J22+J23+J24),1)</f>
        <v>4</v>
      </c>
      <c r="L25" s="17"/>
      <c r="M25" s="42"/>
      <c r="N25" s="43"/>
      <c r="O25" s="17"/>
      <c r="P25" s="54"/>
      <c r="Q25" s="43"/>
      <c r="R25" s="17"/>
      <c r="S25" s="42"/>
      <c r="T25" s="43"/>
      <c r="U25" s="17"/>
      <c r="V25" s="42"/>
      <c r="X25" s="17"/>
      <c r="Y25" s="42"/>
      <c r="Z25" s="44"/>
      <c r="AA25" s="45">
        <f ca="1">VALUE(RIGHT((AA22+AA23+AA24),1))</f>
        <v>2</v>
      </c>
      <c r="AB25" s="47" t="str">
        <f t="shared" ref="AB25:AG25" ca="1" si="8">RIGHT((AB22+AB23+AB24),1)</f>
        <v>9</v>
      </c>
      <c r="AC25" s="47" t="str">
        <f t="shared" ca="1" si="8"/>
        <v>2</v>
      </c>
      <c r="AD25" s="47" t="str">
        <f ca="1">CONCATENATE(RIGHT((AD22+AD23+AD24),1),",")</f>
        <v>0,</v>
      </c>
      <c r="AE25" s="47" t="str">
        <f t="shared" ca="1" si="8"/>
        <v>7</v>
      </c>
      <c r="AF25" s="47" t="str">
        <f t="shared" ca="1" si="8"/>
        <v>7</v>
      </c>
      <c r="AG25" s="47" t="str">
        <f t="shared" ca="1" si="8"/>
        <v>2</v>
      </c>
      <c r="AH25" s="46" t="str">
        <f ca="1">RIGHT((AH22+AH23+AH24),1)</f>
        <v>4</v>
      </c>
      <c r="AJ25" s="349">
        <f ca="1">SUM(AJ23,AJ24)/100</f>
        <v>5927.04</v>
      </c>
      <c r="AK25" s="355">
        <f ca="1">VALUE(CONCATENATE(E25,F25,G25,H25,I25,J25))</f>
        <v>5927.04</v>
      </c>
      <c r="AM25" s="357"/>
      <c r="AN25" s="37"/>
      <c r="AP25" s="358">
        <f ca="1">SUM(AP23,AP24)/10000</f>
        <v>2920.7723999999998</v>
      </c>
      <c r="AQ25" s="360">
        <f ca="1">VALUE(CONCATENATE(AA25,AB25,AC25,AD25,AE25,AF25,AG25,AH25))</f>
        <v>2920.7723999999998</v>
      </c>
    </row>
    <row r="26" spans="2:44" ht="18" customHeight="1" x14ac:dyDescent="0.3">
      <c r="B26" s="43"/>
      <c r="C26" s="17"/>
      <c r="D26" s="42"/>
      <c r="E26" s="43"/>
      <c r="F26" s="17"/>
      <c r="G26" s="42"/>
      <c r="H26" s="43"/>
      <c r="I26" s="17"/>
      <c r="J26" s="42"/>
      <c r="K26" s="48"/>
      <c r="L26" s="17"/>
      <c r="M26" s="42"/>
      <c r="N26" s="43"/>
      <c r="O26" s="17"/>
      <c r="P26" s="42"/>
      <c r="Q26" s="43"/>
      <c r="R26" s="17"/>
      <c r="S26" s="42"/>
      <c r="T26" s="43"/>
      <c r="U26" s="17"/>
      <c r="V26" s="42"/>
      <c r="W26" s="48"/>
      <c r="X26" s="17"/>
      <c r="Y26" s="42"/>
      <c r="Z26" s="43"/>
      <c r="AA26" s="17"/>
      <c r="AB26" s="42"/>
      <c r="AC26" s="43"/>
      <c r="AD26" s="17"/>
      <c r="AE26" s="42"/>
      <c r="AF26" s="43"/>
      <c r="AG26" s="17"/>
      <c r="AH26" s="42"/>
      <c r="AJ26" s="353">
        <f ca="1">AJ20*AJ21</f>
        <v>5927.0400000000009</v>
      </c>
      <c r="AP26" s="358">
        <f ca="1">AP20*AP21</f>
        <v>2920.7724000000003</v>
      </c>
    </row>
    <row r="27" spans="2:44" ht="18" customHeight="1" x14ac:dyDescent="0.3">
      <c r="B27" s="43"/>
      <c r="C27" s="17"/>
      <c r="D27" s="42"/>
      <c r="E27" s="43"/>
      <c r="F27" s="17"/>
      <c r="G27" s="42"/>
      <c r="H27" s="43"/>
      <c r="I27" s="17"/>
      <c r="J27" s="42"/>
      <c r="K27" s="48"/>
      <c r="L27" s="17"/>
      <c r="M27" s="42"/>
      <c r="N27" s="43"/>
      <c r="O27" s="17"/>
      <c r="P27" s="42"/>
      <c r="Q27" s="43"/>
      <c r="R27" s="17"/>
      <c r="S27" s="42"/>
      <c r="T27" s="43"/>
      <c r="U27" s="17"/>
      <c r="V27" s="42"/>
      <c r="W27" s="48"/>
      <c r="X27" s="17"/>
      <c r="Y27" s="42"/>
      <c r="Z27" s="43"/>
      <c r="AA27" s="17"/>
      <c r="AB27" s="42"/>
      <c r="AC27" s="43"/>
      <c r="AD27" s="17"/>
      <c r="AE27" s="42"/>
      <c r="AF27" s="43"/>
      <c r="AG27" s="17"/>
      <c r="AH27" s="42"/>
      <c r="AR27" s="82" t="s">
        <v>37</v>
      </c>
    </row>
    <row r="28" spans="2:44" ht="8.1" customHeight="1" x14ac:dyDescent="0.3">
      <c r="B28" s="369" t="s">
        <v>8</v>
      </c>
      <c r="C28" s="369"/>
      <c r="L28" s="369" t="s">
        <v>9</v>
      </c>
      <c r="M28" s="369"/>
      <c r="X28" s="369" t="s">
        <v>10</v>
      </c>
      <c r="Y28" s="369"/>
      <c r="AR28" s="82" t="s">
        <v>38</v>
      </c>
    </row>
    <row r="29" spans="2:44" ht="8.1" customHeight="1" x14ac:dyDescent="0.3">
      <c r="B29" s="369"/>
      <c r="C29" s="369"/>
      <c r="D29" s="8"/>
      <c r="E29" s="66"/>
      <c r="F29" s="66"/>
      <c r="G29" s="66"/>
      <c r="H29" s="66"/>
      <c r="I29" s="66"/>
      <c r="J29" s="8"/>
      <c r="L29" s="369"/>
      <c r="M29" s="369"/>
      <c r="N29" s="10"/>
      <c r="O29" s="11"/>
      <c r="P29" s="8"/>
      <c r="Q29" s="66"/>
      <c r="R29" s="66"/>
      <c r="S29" s="66"/>
      <c r="T29" s="66"/>
      <c r="U29" s="66"/>
      <c r="V29" s="8"/>
      <c r="X29" s="369"/>
      <c r="Y29" s="369"/>
      <c r="Z29" s="10"/>
      <c r="AA29" s="11"/>
      <c r="AB29" s="8"/>
      <c r="AC29" s="66"/>
      <c r="AD29" s="66"/>
      <c r="AE29" s="66"/>
      <c r="AF29" s="66"/>
      <c r="AG29" s="66"/>
      <c r="AR29" s="82" t="s">
        <v>39</v>
      </c>
    </row>
    <row r="30" spans="2:44" ht="8.1" customHeight="1" x14ac:dyDescent="0.3">
      <c r="B30" s="289"/>
      <c r="C30" s="290"/>
      <c r="D30" s="8"/>
      <c r="E30" s="66"/>
      <c r="F30" s="66"/>
      <c r="G30" s="66">
        <f ca="1">INT(((H33*$H$34)+H30)/10)</f>
        <v>7</v>
      </c>
      <c r="H30" s="66">
        <f ca="1">INT(((I33*$H$34)+I30)/10)</f>
        <v>1</v>
      </c>
      <c r="I30" s="66">
        <f ca="1">INT((J33*$H$34)/10)</f>
        <v>6</v>
      </c>
      <c r="J30" s="8"/>
      <c r="L30" s="290"/>
      <c r="M30" s="291"/>
      <c r="N30" s="10"/>
      <c r="O30" s="11"/>
      <c r="P30" s="8"/>
      <c r="Q30" s="66"/>
      <c r="R30" s="66"/>
      <c r="S30" s="66">
        <f ca="1">INT(((T33*T34)+T30)/10)</f>
        <v>2</v>
      </c>
      <c r="T30" s="66">
        <f ca="1">INT(((U33*T34)+U30)/10)</f>
        <v>6</v>
      </c>
      <c r="U30" s="66">
        <f ca="1">INT((V33*T34)/10)</f>
        <v>5</v>
      </c>
      <c r="V30" s="8"/>
      <c r="X30" s="290"/>
      <c r="Y30" s="291"/>
      <c r="Z30" s="10"/>
      <c r="AA30" s="11"/>
      <c r="AB30" s="8"/>
      <c r="AC30" s="66"/>
      <c r="AD30" s="66"/>
      <c r="AE30" s="66">
        <f ca="1">INT(((AF33*AF34)+AF30)/10)</f>
        <v>3</v>
      </c>
      <c r="AF30" s="66">
        <f ca="1">INT(((AG33*AF34)+AG30)/10)</f>
        <v>0</v>
      </c>
      <c r="AG30" s="66">
        <f ca="1">INT((AH33*AF34)/10)</f>
        <v>3</v>
      </c>
      <c r="AR30" s="82" t="s">
        <v>40</v>
      </c>
    </row>
    <row r="31" spans="2:44" ht="8.1" customHeight="1" x14ac:dyDescent="0.3">
      <c r="B31" s="289"/>
      <c r="C31" s="290"/>
      <c r="D31" s="8"/>
      <c r="E31" s="66"/>
      <c r="F31" s="66"/>
      <c r="G31" s="66">
        <f ca="1">INT(((H33*$I$34)+H31)/10)</f>
        <v>0</v>
      </c>
      <c r="H31" s="66">
        <f ca="1">INT(((I33*$I$34)+I31)/10)</f>
        <v>0</v>
      </c>
      <c r="I31" s="66">
        <f ca="1">INT((J33*$I$34)/10)</f>
        <v>0</v>
      </c>
      <c r="J31" s="8"/>
      <c r="L31" s="290"/>
      <c r="M31" s="291"/>
      <c r="N31" s="10"/>
      <c r="O31" s="11"/>
      <c r="P31" s="8"/>
      <c r="Q31" s="66"/>
      <c r="R31" s="66"/>
      <c r="S31" s="66">
        <f ca="1">INT(((T33*U34)+T31)/10)</f>
        <v>2</v>
      </c>
      <c r="T31" s="66">
        <f ca="1">INT(((U33*U34)+U31)/10)</f>
        <v>5</v>
      </c>
      <c r="U31" s="66">
        <f ca="1">INT((V33*U34)/10)</f>
        <v>4</v>
      </c>
      <c r="V31" s="8"/>
      <c r="X31" s="290"/>
      <c r="Y31" s="291"/>
      <c r="Z31" s="10"/>
      <c r="AA31" s="11"/>
      <c r="AB31" s="8"/>
      <c r="AC31" s="66"/>
      <c r="AD31" s="66"/>
      <c r="AE31" s="66">
        <f ca="1">INT(((AF33*AG34)+AF31)/10)</f>
        <v>3</v>
      </c>
      <c r="AF31" s="66">
        <f ca="1">INT(((AG33*AG34)+AG31)/10)</f>
        <v>0</v>
      </c>
      <c r="AG31" s="66">
        <f ca="1">INT((AH33*AG34)/10)</f>
        <v>3</v>
      </c>
      <c r="AR31" s="82"/>
    </row>
    <row r="32" spans="2:44" ht="8.1" customHeight="1" x14ac:dyDescent="0.3">
      <c r="B32" s="371">
        <v>1</v>
      </c>
      <c r="C32" s="371"/>
      <c r="D32" s="8"/>
      <c r="E32" s="66"/>
      <c r="F32" s="66"/>
      <c r="G32" s="66">
        <f ca="1">INT(((H33*$J$34)+H32)/10)</f>
        <v>5</v>
      </c>
      <c r="H32" s="66">
        <f ca="1">INT(((I33*$J$34)+I32)/10)</f>
        <v>1</v>
      </c>
      <c r="I32" s="66">
        <f ca="1">INT((J33*$J$34)/10)</f>
        <v>4</v>
      </c>
      <c r="J32" s="67"/>
      <c r="L32" s="371">
        <v>1</v>
      </c>
      <c r="M32" s="371"/>
      <c r="N32" s="10"/>
      <c r="O32" s="11"/>
      <c r="P32" s="8"/>
      <c r="Q32" s="66"/>
      <c r="R32" s="66"/>
      <c r="S32" s="66">
        <f ca="1">INT(((T33*V34)+T32)/10)</f>
        <v>3</v>
      </c>
      <c r="T32" s="66">
        <f ca="1">INT(((U33*V34)+U32)/10)</f>
        <v>7</v>
      </c>
      <c r="U32" s="66">
        <f ca="1">INT((V33*V34)/10)</f>
        <v>6</v>
      </c>
      <c r="V32" s="67"/>
      <c r="X32" s="370">
        <v>0.5</v>
      </c>
      <c r="Y32" s="370"/>
      <c r="Z32" s="10"/>
      <c r="AA32" s="11"/>
      <c r="AB32" s="8"/>
      <c r="AC32" s="66"/>
      <c r="AD32" s="66"/>
      <c r="AE32" s="66">
        <f ca="1">INT(((AF33*AH34)+AF32)/10)</f>
        <v>0</v>
      </c>
      <c r="AF32" s="66">
        <f ca="1">INT(((AG33*AH34)+AG32)/10)</f>
        <v>0</v>
      </c>
      <c r="AG32" s="66">
        <f ca="1">INT((AH33*AH34)/10)</f>
        <v>0</v>
      </c>
      <c r="AH32" s="67"/>
      <c r="AR32" s="82"/>
    </row>
    <row r="33" spans="2:44" ht="18" customHeight="1" x14ac:dyDescent="0.3">
      <c r="B33" s="10"/>
      <c r="C33" s="11"/>
      <c r="D33" s="12"/>
      <c r="E33" s="13"/>
      <c r="F33" s="14"/>
      <c r="G33" s="14" t="str">
        <f ca="1">MID(AJ$33,1,1)</f>
        <v>4</v>
      </c>
      <c r="H33" s="13" t="str">
        <f ca="1">MID(AJ$33,2,2)</f>
        <v>9,</v>
      </c>
      <c r="I33" s="14" t="str">
        <f ca="1">MID(AJ$33,4,1)</f>
        <v>1</v>
      </c>
      <c r="J33" s="12" t="str">
        <f ca="1">MID(AJ$33,5,1)</f>
        <v>8</v>
      </c>
      <c r="L33" s="340"/>
      <c r="N33" s="10"/>
      <c r="O33" s="11"/>
      <c r="P33" s="12"/>
      <c r="Q33" s="13"/>
      <c r="R33" s="14"/>
      <c r="S33" s="14" t="str">
        <f ca="1">MID(AM$33,1,1)</f>
        <v>7</v>
      </c>
      <c r="T33" s="13" t="str">
        <f ca="1">MID(AM$33,2,2)</f>
        <v>3,</v>
      </c>
      <c r="U33" s="14" t="str">
        <f ca="1">MID(AM$33,4,1)</f>
        <v>8</v>
      </c>
      <c r="V33" s="12" t="str">
        <f ca="1">MID(AM$33,5,1)</f>
        <v>8</v>
      </c>
      <c r="X33" s="340"/>
      <c r="Z33" s="10"/>
      <c r="AA33" s="11"/>
      <c r="AB33" s="12"/>
      <c r="AC33" s="13"/>
      <c r="AD33" s="14"/>
      <c r="AE33" s="14" t="str">
        <f ca="1">MID($AP$33,1,2)</f>
        <v>3,</v>
      </c>
      <c r="AF33" s="14" t="str">
        <f ca="1">MID($AP$33,3,1)</f>
        <v>6</v>
      </c>
      <c r="AG33" s="14" t="str">
        <f ca="1">MID($AP$33,4,1)</f>
        <v>1</v>
      </c>
      <c r="AH33" s="14" t="str">
        <f ca="1">MID($AP$33,5,1)</f>
        <v>6</v>
      </c>
      <c r="AJ33" s="347" t="str">
        <f ca="1">TEXT(RANDBETWEEN(1000,9999)/100,"##,00")</f>
        <v>49,18</v>
      </c>
      <c r="AM33" s="347" t="str">
        <f ca="1">TEXT(RANDBETWEEN(1000,9999)/100,"##,00")</f>
        <v>73,88</v>
      </c>
      <c r="AP33" s="347" t="str">
        <f ca="1">TEXT(RANDBETWEEN(1000,9999)/1000,"##,000")</f>
        <v>3,616</v>
      </c>
      <c r="AR33" s="82"/>
    </row>
    <row r="34" spans="2:44" ht="18" customHeight="1" thickBot="1" x14ac:dyDescent="0.35">
      <c r="B34" s="16"/>
      <c r="C34" s="378" t="str">
        <f>F8</f>
        <v>×</v>
      </c>
      <c r="E34" s="13"/>
      <c r="F34" s="14"/>
      <c r="G34" s="12"/>
      <c r="H34" s="13" t="str">
        <f ca="1">MID(AJ$34,1,2)</f>
        <v>8,</v>
      </c>
      <c r="I34" s="14" t="str">
        <f ca="1">MID(AJ$34,3,1)</f>
        <v>0</v>
      </c>
      <c r="J34" s="12" t="str">
        <f ca="1">MID(AJ$34,4,1)</f>
        <v>6</v>
      </c>
      <c r="L34" s="18"/>
      <c r="M34" s="21"/>
      <c r="N34" s="16"/>
      <c r="O34" s="383" t="str">
        <f>F8</f>
        <v>×</v>
      </c>
      <c r="P34" s="12"/>
      <c r="Q34" s="13"/>
      <c r="R34" s="14"/>
      <c r="S34" s="12"/>
      <c r="T34" s="13" t="str">
        <f ca="1">MID(AM$34,1,2)</f>
        <v>7,</v>
      </c>
      <c r="U34" s="14" t="str">
        <f ca="1">MID(AM$34,3,1)</f>
        <v>6</v>
      </c>
      <c r="V34" s="12" t="str">
        <f ca="1">MID(AM$34,4,1)</f>
        <v>8</v>
      </c>
      <c r="X34" s="18"/>
      <c r="Y34" s="21"/>
      <c r="Z34" s="383" t="str">
        <f>F8</f>
        <v>×</v>
      </c>
      <c r="AA34" s="11"/>
      <c r="AB34" s="12"/>
      <c r="AC34" s="13"/>
      <c r="AD34" s="14"/>
      <c r="AE34" s="14"/>
      <c r="AF34" s="14" t="str">
        <f ca="1">MID(AP34,1,2)</f>
        <v>6,</v>
      </c>
      <c r="AG34" s="14" t="str">
        <f ca="1">MID(AP34,3,1)</f>
        <v>5</v>
      </c>
      <c r="AH34" s="14" t="str">
        <f ca="1">MID(AP34,4,1)</f>
        <v>0</v>
      </c>
      <c r="AJ34" s="347" t="str">
        <f ca="1">TEXT(RANDBETWEEN(100,999)/100,"##,00")</f>
        <v>8,06</v>
      </c>
      <c r="AM34" s="347" t="str">
        <f ca="1">TEXT(RANDBETWEEN(100,999)/100,"##,00")</f>
        <v>7,68</v>
      </c>
      <c r="AP34" s="347" t="str">
        <f ca="1">TEXT(RANDBETWEEN(100,999)/100,"##,00")</f>
        <v>6,50</v>
      </c>
    </row>
    <row r="35" spans="2:44" s="61" customFormat="1" ht="8.1" customHeight="1" thickTop="1" x14ac:dyDescent="0.2">
      <c r="B35" s="63"/>
      <c r="C35" s="64"/>
      <c r="D35" s="59">
        <f ca="1">INT((E35+E36+E37+E38)/10)</f>
        <v>0</v>
      </c>
      <c r="E35" s="59">
        <f ca="1">INT((F35+F36+F37+F38)/10)</f>
        <v>0</v>
      </c>
      <c r="F35" s="59">
        <f ca="1">INT((G35+G36+G37+G38)/10)</f>
        <v>1</v>
      </c>
      <c r="G35" s="59">
        <f ca="1">INT((H35+H36+H37+H38)/10)</f>
        <v>0</v>
      </c>
      <c r="H35" s="59">
        <f ca="1">INT((I35+I36+I37+I38)/10)</f>
        <v>0</v>
      </c>
      <c r="I35" s="59">
        <f ca="1">INT((J35+J36+J37+J38)/10)</f>
        <v>0</v>
      </c>
      <c r="J35" s="59"/>
      <c r="L35" s="64"/>
      <c r="M35" s="65"/>
      <c r="N35" s="64"/>
      <c r="O35" s="64">
        <f t="shared" ref="O35:T35" ca="1" si="9">INT((P36+P37+P38+P35)/10)</f>
        <v>0</v>
      </c>
      <c r="P35" s="59">
        <f ca="1">INT((Q35+Q36+Q37+Q38)/10)</f>
        <v>0</v>
      </c>
      <c r="Q35" s="59">
        <f ca="1">INT((R35+R36+R37+R38)/10)</f>
        <v>1</v>
      </c>
      <c r="R35" s="59">
        <f ca="1">INT((S35+S36+S37+S38)/10)</f>
        <v>1</v>
      </c>
      <c r="S35" s="59">
        <f ca="1">INT((T35+T36+T37+T38)/10)</f>
        <v>0</v>
      </c>
      <c r="T35" s="59">
        <f ca="1">INT((U35+U36+U37+U38)/10)</f>
        <v>0</v>
      </c>
      <c r="U35" s="59">
        <f ca="1">INT((V35+V36+V37+V38)/10)</f>
        <v>0</v>
      </c>
      <c r="V35" s="59"/>
      <c r="X35" s="64"/>
      <c r="Y35" s="65"/>
      <c r="Z35" s="64"/>
      <c r="AA35" s="59">
        <f t="shared" ref="AA35:AF35" ca="1" si="10">INT((AB36+AB37+AB38+AB35)/10)</f>
        <v>0</v>
      </c>
      <c r="AB35" s="59">
        <f t="shared" ca="1" si="10"/>
        <v>0</v>
      </c>
      <c r="AC35" s="59">
        <f t="shared" ca="1" si="10"/>
        <v>1</v>
      </c>
      <c r="AD35" s="59">
        <f t="shared" ca="1" si="10"/>
        <v>1</v>
      </c>
      <c r="AE35" s="59">
        <f t="shared" ca="1" si="10"/>
        <v>1</v>
      </c>
      <c r="AF35" s="59">
        <f t="shared" ca="1" si="10"/>
        <v>0</v>
      </c>
      <c r="AG35" s="59">
        <f ca="1">INT((AH36+AH37+AH38+AH35)/10)</f>
        <v>0</v>
      </c>
      <c r="AH35" s="59"/>
      <c r="AI35" s="62"/>
      <c r="AL35" s="62"/>
      <c r="AO35" s="62"/>
    </row>
    <row r="36" spans="2:44" s="36" customFormat="1" ht="18" customHeight="1" x14ac:dyDescent="0.3">
      <c r="B36" s="23"/>
      <c r="C36" s="29"/>
      <c r="D36" s="29"/>
      <c r="E36" s="17"/>
      <c r="F36" s="28" t="str">
        <f ca="1">IF((J34*G33)+G32&gt;9,LEFT((J34*G33)+G32,1),0)</f>
        <v>2</v>
      </c>
      <c r="G36" s="14" t="str">
        <f ca="1">RIGHT((J34*G33)+G32,1)</f>
        <v>9</v>
      </c>
      <c r="H36" s="14" t="str">
        <f ca="1">RIGHT((J34*H33)+H32,1)</f>
        <v>5</v>
      </c>
      <c r="I36" s="14" t="str">
        <f ca="1">RIGHT((J34*I33)+I32,1)</f>
        <v>0</v>
      </c>
      <c r="J36" s="14" t="str">
        <f ca="1">RIGHT(J34*J33,1)</f>
        <v>8</v>
      </c>
      <c r="K36" s="32"/>
      <c r="L36" s="33"/>
      <c r="M36" s="34"/>
      <c r="N36" s="23"/>
      <c r="O36" s="29"/>
      <c r="P36" s="29"/>
      <c r="Q36" s="17"/>
      <c r="R36" s="28" t="str">
        <f ca="1">IF((V34*S33)+S32&gt;9,LEFT((V34*S33)+S32,1),0)</f>
        <v>5</v>
      </c>
      <c r="S36" s="14" t="str">
        <f ca="1">RIGHT((V34*S33)+S32,1)</f>
        <v>9</v>
      </c>
      <c r="T36" s="14" t="str">
        <f ca="1">RIGHT((V34*T33)+T32,1)</f>
        <v>1</v>
      </c>
      <c r="U36" s="14" t="str">
        <f ca="1">RIGHT((V34*U33)+U32,1)</f>
        <v>0</v>
      </c>
      <c r="V36" s="14" t="str">
        <f ca="1">RIGHT(V34*V33,1)</f>
        <v>4</v>
      </c>
      <c r="W36" s="32"/>
      <c r="X36" s="33"/>
      <c r="Y36" s="34"/>
      <c r="Z36" s="23"/>
      <c r="AA36" s="29"/>
      <c r="AB36" s="22"/>
      <c r="AC36" s="28">
        <f ca="1">IF((AH34*AD33)+AD32&gt;9,LEFT((AH34*AD33)+AD32,1),0)</f>
        <v>0</v>
      </c>
      <c r="AD36" s="28">
        <f ca="1">IF((AH34*AE33)+AE32&gt;9,LEFT((AH34*AE33)+AE32,1),0)</f>
        <v>0</v>
      </c>
      <c r="AE36" s="14" t="str">
        <f ca="1">RIGHT((AH34*AE33)+AE32,1)</f>
        <v>0</v>
      </c>
      <c r="AF36" s="14" t="str">
        <f ca="1">RIGHT((AH34*AF33)+AF32,1)</f>
        <v>0</v>
      </c>
      <c r="AG36" s="14" t="str">
        <f ca="1">RIGHT((AH34*AG33)+AG32,1)</f>
        <v>0</v>
      </c>
      <c r="AH36" s="14" t="str">
        <f ca="1">RIGHT(AH34*AH33,1)</f>
        <v>0</v>
      </c>
      <c r="AI36" s="71"/>
      <c r="AJ36" s="351">
        <f ca="1">AJ33*VALUE(RIGHT(AJ34,1))*100</f>
        <v>29508</v>
      </c>
      <c r="AK36" s="37">
        <f ca="1">VALUE(CONCATENATE(D36,E36,F36,G36,H36,I36,J36))</f>
        <v>29508</v>
      </c>
      <c r="AL36" s="71"/>
      <c r="AM36" s="351">
        <f ca="1">AM33*VALUE(RIGHT(AM34,1))*100</f>
        <v>59104</v>
      </c>
      <c r="AN36" s="37">
        <f ca="1">VALUE(CONCATENATE(M36,N36,O36,P36,Q36,R36,S36,T36,U36,V36))</f>
        <v>59104</v>
      </c>
      <c r="AO36" s="71"/>
      <c r="AP36" s="351">
        <f ca="1">AP33*VALUE(RIGHT(AP34,1))*1000</f>
        <v>0</v>
      </c>
      <c r="AQ36" s="37">
        <f ca="1">VALUE(CONCATENATE(Y36,Z36,AA36,AB36,AC36,AD36,AE36,AF36,AG36,AH36))</f>
        <v>0</v>
      </c>
    </row>
    <row r="37" spans="2:44" s="36" customFormat="1" ht="18" customHeight="1" x14ac:dyDescent="0.3">
      <c r="B37" s="23"/>
      <c r="C37" s="359" t="s">
        <v>0</v>
      </c>
      <c r="D37" s="359"/>
      <c r="E37" s="377">
        <f ca="1">IF((I34*G33)+G31&gt;9,LEFT((I34*G33)+G31,1),0)</f>
        <v>0</v>
      </c>
      <c r="F37" s="14" t="str">
        <f ca="1">RIGHT((I34*G33)+G31,1)</f>
        <v>0</v>
      </c>
      <c r="G37" s="14" t="str">
        <f ca="1">RIGHT((I34*H33)+H31,1)</f>
        <v>0</v>
      </c>
      <c r="H37" s="14" t="str">
        <f ca="1">RIGHT((I34*I33)+I31,1)</f>
        <v>0</v>
      </c>
      <c r="I37" s="14" t="str">
        <f ca="1">RIGHT(I34*J33,1)</f>
        <v>0</v>
      </c>
      <c r="J37" s="14">
        <v>0</v>
      </c>
      <c r="K37" s="32"/>
      <c r="L37" s="33"/>
      <c r="M37" s="34"/>
      <c r="N37" s="13"/>
      <c r="O37" s="359" t="s">
        <v>0</v>
      </c>
      <c r="P37" s="359"/>
      <c r="Q37" s="377" t="str">
        <f ca="1">IF((U34*S33)+S31&gt;9,LEFT((U34*S33)+S31,1),0)</f>
        <v>4</v>
      </c>
      <c r="R37" s="14" t="str">
        <f ca="1">RIGHT((U34*S33)+S31,1)</f>
        <v>4</v>
      </c>
      <c r="S37" s="14" t="str">
        <f ca="1">RIGHT((U34*T33)+T31,1)</f>
        <v>3</v>
      </c>
      <c r="T37" s="14" t="str">
        <f ca="1">RIGHT((U34*U33)+U31,1)</f>
        <v>2</v>
      </c>
      <c r="U37" s="14" t="str">
        <f ca="1">RIGHT(U34*V33,1)</f>
        <v>8</v>
      </c>
      <c r="V37" s="14">
        <v>0</v>
      </c>
      <c r="W37" s="32"/>
      <c r="X37" s="33"/>
      <c r="Y37" s="34"/>
      <c r="Z37" s="359" t="s">
        <v>0</v>
      </c>
      <c r="AA37" s="29"/>
      <c r="AB37" s="27"/>
      <c r="AC37" s="377" t="str">
        <f ca="1">IF((AG34*AE33)+AE31&gt;9,LEFT((AG34*AE33)+AE31,1),0)</f>
        <v>1</v>
      </c>
      <c r="AD37" s="14" t="str">
        <f ca="1">RIGHT((AG34*AE33)+AE31,1)</f>
        <v>8</v>
      </c>
      <c r="AE37" s="14" t="str">
        <f ca="1">RIGHT((AG34*AF33)+AF31,1)</f>
        <v>0</v>
      </c>
      <c r="AF37" s="14" t="str">
        <f ca="1">RIGHT((AG34*AG33)+AG31,1)</f>
        <v>8</v>
      </c>
      <c r="AG37" s="14" t="str">
        <f ca="1">RIGHT(AG34*AH33,1)</f>
        <v>0</v>
      </c>
      <c r="AH37" s="14">
        <v>0</v>
      </c>
      <c r="AI37" s="71"/>
      <c r="AJ37" s="363">
        <f ca="1">AJ33*VALUE(MID(AJ34,3,1))*1000</f>
        <v>0</v>
      </c>
      <c r="AK37" s="37">
        <f ca="1">VALUE(CONCATENATE(D37,E37,F37,G37,H37,I37,J37))</f>
        <v>0</v>
      </c>
      <c r="AL37" s="71"/>
      <c r="AM37" s="363">
        <f ca="1">AM33*VALUE(MID(AM34,3,1))*1000</f>
        <v>443280</v>
      </c>
      <c r="AN37" s="37">
        <f ca="1">VALUE(CONCATENATE(M37,N37,O37,P37,Q37,R37,S37,T37,U37,V37))</f>
        <v>443280</v>
      </c>
      <c r="AO37" s="71"/>
      <c r="AP37" s="363">
        <f ca="1">AP33*VALUE(MID(AP34,3,1))*10000</f>
        <v>180800.00000000003</v>
      </c>
      <c r="AQ37" s="37">
        <f ca="1">VALUE(CONCATENATE(Y37,Z37,AA37,AB37,AC37,AD37,AE37,AF37,AG37,AH37))</f>
        <v>180800</v>
      </c>
    </row>
    <row r="38" spans="2:44" s="36" customFormat="1" ht="18" customHeight="1" thickBot="1" x14ac:dyDescent="0.35">
      <c r="B38" s="23"/>
      <c r="C38" s="359" t="s">
        <v>0</v>
      </c>
      <c r="D38" s="28" t="str">
        <f ca="1">IF((H34*G33)+G30&gt;9,LEFT((H34*G33)+G30,1),0)</f>
        <v>3</v>
      </c>
      <c r="E38" s="14" t="str">
        <f ca="1">RIGHT((H34*G33)+G30,1)</f>
        <v>9</v>
      </c>
      <c r="F38" s="14" t="str">
        <f ca="1">RIGHT((H34*H33)+H30,1)</f>
        <v>3</v>
      </c>
      <c r="G38" s="14" t="str">
        <f ca="1">RIGHT((H34*I33)+I30,1)</f>
        <v>4</v>
      </c>
      <c r="H38" s="14" t="str">
        <f ca="1">RIGHT(H34*J33,1)</f>
        <v>4</v>
      </c>
      <c r="I38" s="14">
        <v>0</v>
      </c>
      <c r="J38" s="14">
        <v>0</v>
      </c>
      <c r="K38" s="32"/>
      <c r="L38" s="33"/>
      <c r="M38" s="22"/>
      <c r="N38" s="23"/>
      <c r="O38" s="359" t="s">
        <v>0</v>
      </c>
      <c r="P38" s="28" t="str">
        <f ca="1">IF((T34*S33)+S30&gt;9,LEFT((T34*S33)+S30,1),0)</f>
        <v>5</v>
      </c>
      <c r="Q38" s="14" t="str">
        <f ca="1">RIGHT((T34*S33)+S30,1)</f>
        <v>1</v>
      </c>
      <c r="R38" s="14" t="str">
        <f ca="1">RIGHT((T34*T33)+T30,1)</f>
        <v>7</v>
      </c>
      <c r="S38" s="14" t="str">
        <f ca="1">RIGHT((T34*U33)+U30,1)</f>
        <v>1</v>
      </c>
      <c r="T38" s="14" t="str">
        <f ca="1">RIGHT(T34*V33,1)</f>
        <v>6</v>
      </c>
      <c r="U38" s="14">
        <v>0</v>
      </c>
      <c r="V38" s="14">
        <v>0</v>
      </c>
      <c r="W38" s="32"/>
      <c r="X38" s="33"/>
      <c r="Y38" s="22"/>
      <c r="Z38" s="359" t="s">
        <v>0</v>
      </c>
      <c r="AA38" s="26"/>
      <c r="AB38" s="28" t="str">
        <f ca="1">IF((AF34*AE33)+AE30&gt;9,LEFT((AF34*AE33)+AE30,1),0)</f>
        <v>2</v>
      </c>
      <c r="AC38" s="14" t="str">
        <f ca="1">RIGHT((AF34*AE33)+AE30,1)</f>
        <v>1</v>
      </c>
      <c r="AD38" s="14" t="str">
        <f ca="1">RIGHT((AF34*AF33)+AF30,1)</f>
        <v>6</v>
      </c>
      <c r="AE38" s="14" t="str">
        <f ca="1">RIGHT((AF34*AG33)+AG30,1)</f>
        <v>9</v>
      </c>
      <c r="AF38" s="14" t="str">
        <f ca="1">RIGHT(AF34*AH33,1)</f>
        <v>6</v>
      </c>
      <c r="AG38" s="14">
        <v>0</v>
      </c>
      <c r="AH38" s="14">
        <v>0</v>
      </c>
      <c r="AI38" s="71"/>
      <c r="AJ38" s="352">
        <f ca="1">AJ33*VALUE(LEFT(AJ34,1))*10000</f>
        <v>3934400</v>
      </c>
      <c r="AK38" s="37">
        <f ca="1">VALUE(CONCATENATE(D38,E38,F38,G38,H38,I38,J38))</f>
        <v>3934400</v>
      </c>
      <c r="AL38" s="71"/>
      <c r="AM38" s="352">
        <f ca="1">AM33*VALUE(LEFT(AM34,1))*10000</f>
        <v>5171600</v>
      </c>
      <c r="AN38" s="37">
        <f ca="1">VALUE(CONCATENATE(M38,N38,O38,P38,Q38,R38,S38,T38,U38,V38))</f>
        <v>5171600</v>
      </c>
      <c r="AO38" s="71"/>
      <c r="AP38" s="352">
        <f ca="1">AP33*VALUE(LEFT(AP34,1))*100000</f>
        <v>2169600</v>
      </c>
      <c r="AQ38" s="37">
        <f ca="1">VALUE(CONCATENATE(Y38,Z38,AA38,AB38,AC38,AD38,AE38,AF38,AG38,AH38))</f>
        <v>2169600</v>
      </c>
    </row>
    <row r="39" spans="2:44" ht="18" customHeight="1" thickTop="1" x14ac:dyDescent="0.3">
      <c r="B39" s="43"/>
      <c r="C39" s="17"/>
      <c r="D39" s="45">
        <f ca="1">VALUE(RIGHT((D35+D36+D37+D38),1))</f>
        <v>3</v>
      </c>
      <c r="E39" s="47" t="str">
        <f t="shared" ref="D39:I39" ca="1" si="11">RIGHT((E35+E36+E37+E38),1)</f>
        <v>9</v>
      </c>
      <c r="F39" s="47" t="str">
        <f ca="1">CONCATENATE(RIGHT((F35+F36+F37+F38),1),",")</f>
        <v>6,</v>
      </c>
      <c r="G39" s="47" t="str">
        <f t="shared" ca="1" si="11"/>
        <v>3</v>
      </c>
      <c r="H39" s="47" t="str">
        <f t="shared" ca="1" si="11"/>
        <v>9</v>
      </c>
      <c r="I39" s="47" t="str">
        <f t="shared" ca="1" si="11"/>
        <v>0</v>
      </c>
      <c r="J39" s="47" t="str">
        <f ca="1">RIGHT((J35+J36+J37+J38),1)</f>
        <v>8</v>
      </c>
      <c r="L39" s="17"/>
      <c r="M39" s="42"/>
      <c r="N39" s="43"/>
      <c r="O39" s="17"/>
      <c r="P39" s="45">
        <f ca="1">VALUE(RIGHT((P35+P36+P37+P38),1))</f>
        <v>5</v>
      </c>
      <c r="Q39" s="47" t="str">
        <f t="shared" ref="Q39" ca="1" si="12">RIGHT((Q35+Q36+Q37+Q38),1)</f>
        <v>6</v>
      </c>
      <c r="R39" s="47" t="str">
        <f ca="1">CONCATENATE(RIGHT((R35+R36+R37+R38),1),",")</f>
        <v>7,</v>
      </c>
      <c r="S39" s="47" t="str">
        <f t="shared" ref="S39" ca="1" si="13">RIGHT((S35+S36+S37+S38),1)</f>
        <v>3</v>
      </c>
      <c r="T39" s="47" t="str">
        <f t="shared" ref="T39" ca="1" si="14">RIGHT((T35+T36+T37+T38),1)</f>
        <v>9</v>
      </c>
      <c r="U39" s="47" t="str">
        <f t="shared" ref="U39" ca="1" si="15">RIGHT((U35+U36+U37+U38),1)</f>
        <v>8</v>
      </c>
      <c r="V39" s="47" t="str">
        <f ca="1">RIGHT((V35+V36+V37+V38),1)</f>
        <v>4</v>
      </c>
      <c r="X39" s="17"/>
      <c r="Y39" s="42"/>
      <c r="Z39" s="43"/>
      <c r="AA39" s="45">
        <f ca="1">VALUE(RIGHT((AA35+AA36+AA37+AA38),1))</f>
        <v>0</v>
      </c>
      <c r="AB39" s="47" t="str">
        <f t="shared" ref="AB39:AH39" ca="1" si="16">RIGHT((AB35+AB36+AB37+AB38),1)</f>
        <v>2</v>
      </c>
      <c r="AC39" s="47" t="str">
        <f ca="1">CONCATENATE(RIGHT((AC35+AC36+AC37+AC38),1),",")</f>
        <v>3,</v>
      </c>
      <c r="AD39" s="47" t="str">
        <f t="shared" ca="1" si="16"/>
        <v>5</v>
      </c>
      <c r="AE39" s="47" t="str">
        <f t="shared" ca="1" si="16"/>
        <v>0</v>
      </c>
      <c r="AF39" s="47" t="str">
        <f t="shared" ca="1" si="16"/>
        <v>4</v>
      </c>
      <c r="AG39" s="47" t="str">
        <f t="shared" ca="1" si="16"/>
        <v>0</v>
      </c>
      <c r="AH39" s="47" t="str">
        <f t="shared" ca="1" si="16"/>
        <v>0</v>
      </c>
      <c r="AJ39" s="7">
        <f ca="1">SUM(AJ36,AJ37,AJ38)/10000</f>
        <v>396.39080000000001</v>
      </c>
      <c r="AK39" s="351">
        <f ca="1">VALUE(CONCATENATE(D39,E39,F39,G39,H39,I39,J39))</f>
        <v>396.39080000000001</v>
      </c>
      <c r="AM39" s="7">
        <f ca="1">SUM(AM36,AM37,AM38)/10000</f>
        <v>567.39840000000004</v>
      </c>
      <c r="AN39" s="351">
        <f ca="1">VALUE(CONCATENATE(M39,N39,O39,P39,Q39,R39,S39,T39,U39,V39))</f>
        <v>567.39840000000004</v>
      </c>
      <c r="AP39" s="7">
        <f ca="1">SUM(AP36,AP37,AP38)/100000</f>
        <v>23.504000000000001</v>
      </c>
      <c r="AQ39" s="351">
        <f ca="1">VALUE(CONCATENATE(Y39,Z39,AA39,AB39,AC39,AD39,AE39,AF39,AG39,AH39))</f>
        <v>23.504000000000001</v>
      </c>
    </row>
    <row r="40" spans="2:44" ht="18" customHeight="1" x14ac:dyDescent="0.3">
      <c r="B40" s="43"/>
      <c r="C40" s="17"/>
      <c r="D40" s="42"/>
      <c r="E40" s="53"/>
      <c r="F40" s="17"/>
      <c r="G40" s="42"/>
      <c r="H40" s="43"/>
      <c r="I40" s="17"/>
      <c r="J40" s="42"/>
      <c r="L40" s="17"/>
      <c r="M40" s="42"/>
      <c r="N40" s="43"/>
      <c r="O40" s="17"/>
      <c r="P40" s="54"/>
      <c r="Q40" s="43"/>
      <c r="R40" s="17"/>
      <c r="S40" s="42"/>
      <c r="T40" s="43"/>
      <c r="U40" s="17"/>
      <c r="V40" s="42"/>
      <c r="X40" s="17"/>
      <c r="Y40" s="42"/>
      <c r="Z40" s="43"/>
      <c r="AA40" s="339"/>
      <c r="AB40" s="42"/>
      <c r="AC40" s="43"/>
      <c r="AD40" s="17"/>
      <c r="AE40" s="42"/>
      <c r="AF40" s="43"/>
      <c r="AG40" s="17"/>
      <c r="AH40" s="42"/>
      <c r="AJ40" s="7">
        <f ca="1">AJ33*AJ34</f>
        <v>396.39080000000001</v>
      </c>
      <c r="AK40" s="37"/>
      <c r="AM40" s="7">
        <f ca="1">AM33*AM34</f>
        <v>567.39839999999992</v>
      </c>
      <c r="AN40" s="37"/>
      <c r="AP40" s="50"/>
      <c r="AQ40" s="37"/>
    </row>
    <row r="41" spans="2:44" ht="18" customHeight="1" x14ac:dyDescent="0.3">
      <c r="B41" s="10"/>
      <c r="C41" s="11"/>
      <c r="D41" s="8"/>
      <c r="E41" s="10"/>
      <c r="F41" s="11"/>
      <c r="G41" s="8"/>
      <c r="H41" s="10"/>
      <c r="I41" s="11"/>
      <c r="J41" s="8"/>
      <c r="L41" s="17"/>
      <c r="M41" s="42"/>
      <c r="N41" s="10"/>
      <c r="O41" s="11"/>
      <c r="P41" s="8"/>
      <c r="Q41" s="10"/>
      <c r="R41" s="11"/>
      <c r="S41" s="8"/>
      <c r="T41" s="10"/>
      <c r="U41" s="11"/>
      <c r="V41" s="8"/>
      <c r="X41" s="11"/>
      <c r="Y41" s="8"/>
      <c r="Z41" s="10"/>
      <c r="AA41" s="51"/>
      <c r="AB41" s="8"/>
      <c r="AC41" s="10"/>
      <c r="AD41" s="11"/>
      <c r="AE41" s="8"/>
      <c r="AF41" s="10"/>
      <c r="AG41" s="11"/>
    </row>
    <row r="42" spans="2:44" ht="8.1" customHeight="1" x14ac:dyDescent="0.3">
      <c r="B42" s="369" t="s">
        <v>11</v>
      </c>
      <c r="C42" s="369"/>
      <c r="E42" s="11"/>
      <c r="F42" s="11"/>
      <c r="G42" s="11"/>
      <c r="H42" s="11"/>
      <c r="I42" s="11"/>
      <c r="J42" s="11"/>
      <c r="L42" s="369" t="s">
        <v>12</v>
      </c>
      <c r="M42" s="369"/>
      <c r="N42" s="11"/>
      <c r="O42" s="11"/>
      <c r="P42" s="11"/>
      <c r="Q42" s="11"/>
      <c r="R42" s="11"/>
      <c r="S42" s="11"/>
      <c r="T42" s="11"/>
      <c r="U42" s="11"/>
      <c r="V42" s="11"/>
      <c r="X42" s="369" t="s">
        <v>13</v>
      </c>
      <c r="Y42" s="369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44" s="82" customFormat="1" ht="8.1" customHeight="1" x14ac:dyDescent="0.2">
      <c r="B43" s="369"/>
      <c r="C43" s="369"/>
      <c r="D43" s="77"/>
      <c r="E43" s="1">
        <f ca="1">INT(((F47*G48)+F43)/10)</f>
        <v>0</v>
      </c>
      <c r="F43" s="1"/>
      <c r="G43" s="1">
        <f ca="1">INT(((H47*G48)+H43)/10)</f>
        <v>0</v>
      </c>
      <c r="H43" s="1">
        <f ca="1">INT(((I47*G48)+I43)/10)</f>
        <v>0</v>
      </c>
      <c r="I43" s="1">
        <f ca="1">INT((J47*G48)/10)</f>
        <v>0</v>
      </c>
      <c r="J43" s="80"/>
      <c r="K43" s="78"/>
      <c r="L43" s="369"/>
      <c r="M43" s="369"/>
      <c r="N43" s="80"/>
      <c r="O43" s="80"/>
      <c r="P43" s="80"/>
      <c r="Q43" s="1"/>
      <c r="R43" s="1"/>
      <c r="S43" s="1">
        <f ca="1">INT(((T47*S48)+T43)/10)</f>
        <v>1</v>
      </c>
      <c r="T43" s="1">
        <f ca="1">INT(((U47*S48)+U43)/10)</f>
        <v>3</v>
      </c>
      <c r="U43" s="1">
        <f ca="1">INT((V47*S48)/10)</f>
        <v>4</v>
      </c>
      <c r="V43" s="80"/>
      <c r="W43" s="78"/>
      <c r="X43" s="369"/>
      <c r="Y43" s="369"/>
      <c r="Z43" s="80"/>
      <c r="AA43" s="80"/>
      <c r="AB43" s="80"/>
      <c r="AC43" s="1"/>
      <c r="AD43" s="1"/>
      <c r="AE43" s="1">
        <f ca="1">INT(((AF47*AE48)+AF43)/10)</f>
        <v>0</v>
      </c>
      <c r="AF43" s="1">
        <f ca="1">INT(((AG47*AE48)+AG43)/10)</f>
        <v>2</v>
      </c>
      <c r="AG43" s="1">
        <f ca="1">INT((AH47*AE48)/10)</f>
        <v>4</v>
      </c>
      <c r="AH43" s="80"/>
      <c r="AI43" s="81"/>
      <c r="AL43" s="81"/>
      <c r="AO43" s="81"/>
    </row>
    <row r="44" spans="2:44" s="82" customFormat="1" ht="8.1" customHeight="1" x14ac:dyDescent="0.2">
      <c r="B44" s="286"/>
      <c r="C44" s="287"/>
      <c r="D44" s="77"/>
      <c r="E44" s="1">
        <f ca="1">INT(((F47*H48)+F44)/10)</f>
        <v>0</v>
      </c>
      <c r="F44" s="1"/>
      <c r="G44" s="1">
        <f ca="1">INT(((H47*H48)+H44)/10)</f>
        <v>1</v>
      </c>
      <c r="H44" s="1">
        <f ca="1">INT(((I47*H48)+I44)/10)</f>
        <v>0</v>
      </c>
      <c r="I44" s="1">
        <f ca="1">INT((J47*H48)/10)</f>
        <v>3</v>
      </c>
      <c r="J44" s="80"/>
      <c r="K44" s="78"/>
      <c r="L44" s="287"/>
      <c r="M44" s="288"/>
      <c r="N44" s="80"/>
      <c r="O44" s="80"/>
      <c r="P44" s="80"/>
      <c r="Q44" s="1"/>
      <c r="R44" s="1"/>
      <c r="S44" s="1">
        <f ca="1">INT(((T47*T48)+T44)/10)</f>
        <v>0</v>
      </c>
      <c r="T44" s="1">
        <f ca="1">INT(((U47*T48)+U44)/10)</f>
        <v>1</v>
      </c>
      <c r="U44" s="1">
        <f ca="1">INT((V47*T48)/10)</f>
        <v>2</v>
      </c>
      <c r="V44" s="80"/>
      <c r="W44" s="78"/>
      <c r="X44" s="292"/>
      <c r="Y44" s="292"/>
      <c r="Z44" s="80"/>
      <c r="AA44" s="80"/>
      <c r="AB44" s="80"/>
      <c r="AC44" s="1"/>
      <c r="AD44" s="1"/>
      <c r="AE44" s="1">
        <f ca="1">INT(((AF47*AF48)+AF44)/10)</f>
        <v>0</v>
      </c>
      <c r="AF44" s="1">
        <f ca="1">INT(((AG47*AF48)+AG44)/10)</f>
        <v>1</v>
      </c>
      <c r="AG44" s="1">
        <f ca="1">INT((AH47*AF48)/10)</f>
        <v>2</v>
      </c>
      <c r="AH44" s="80"/>
      <c r="AI44" s="81"/>
      <c r="AL44" s="81"/>
      <c r="AO44" s="81"/>
    </row>
    <row r="45" spans="2:44" s="82" customFormat="1" ht="8.1" customHeight="1" x14ac:dyDescent="0.2">
      <c r="B45" s="286"/>
      <c r="C45" s="287"/>
      <c r="D45" s="77"/>
      <c r="E45" s="1">
        <f ca="1">INT(((F47*I48)+F45)/10)</f>
        <v>0</v>
      </c>
      <c r="F45" s="1"/>
      <c r="G45" s="1">
        <f ca="1">INT(((H47*I48)+H45)/10)</f>
        <v>0</v>
      </c>
      <c r="H45" s="1">
        <f ca="1">INT(((I47*I48)+I45)/10)</f>
        <v>0</v>
      </c>
      <c r="I45" s="1">
        <f ca="1">INT((J47*I48)/10)</f>
        <v>1</v>
      </c>
      <c r="J45" s="80"/>
      <c r="K45" s="78"/>
      <c r="L45" s="287"/>
      <c r="M45" s="288"/>
      <c r="N45" s="80"/>
      <c r="O45" s="80"/>
      <c r="P45" s="80"/>
      <c r="Q45" s="1"/>
      <c r="R45" s="1"/>
      <c r="S45" s="1">
        <f ca="1">INT(((T47*U48)+T45)/10)</f>
        <v>1</v>
      </c>
      <c r="T45" s="1">
        <f ca="1">INT(((U47*U48)+U45)/10)</f>
        <v>3</v>
      </c>
      <c r="U45" s="1">
        <f ca="1">INT((V47*U48)/10)</f>
        <v>4</v>
      </c>
      <c r="V45" s="80"/>
      <c r="W45" s="78"/>
      <c r="X45" s="292"/>
      <c r="Y45" s="292"/>
      <c r="Z45" s="80"/>
      <c r="AA45" s="80"/>
      <c r="AB45" s="80"/>
      <c r="AC45" s="1"/>
      <c r="AD45" s="1"/>
      <c r="AE45" s="1">
        <f ca="1">INT(((AF47*AG48)+AF45)/10)</f>
        <v>0</v>
      </c>
      <c r="AF45" s="1">
        <f ca="1">INT(((AG47*AG48)+AG45)/10)</f>
        <v>0</v>
      </c>
      <c r="AG45" s="1">
        <f ca="1">INT((AH47*AG48)/10)</f>
        <v>0</v>
      </c>
      <c r="AH45" s="80"/>
      <c r="AI45" s="81"/>
      <c r="AL45" s="81"/>
      <c r="AO45" s="81"/>
    </row>
    <row r="46" spans="2:44" s="82" customFormat="1" ht="8.1" customHeight="1" x14ac:dyDescent="0.2">
      <c r="B46" s="370">
        <v>0.5</v>
      </c>
      <c r="C46" s="370"/>
      <c r="D46" s="77"/>
      <c r="E46" s="1"/>
      <c r="F46" s="1"/>
      <c r="G46" s="1">
        <f ca="1">INT(((H47*J48)+H46)/10)</f>
        <v>1</v>
      </c>
      <c r="H46" s="1">
        <f ca="1">INT(((I47*J48)+I46)/10)</f>
        <v>0</v>
      </c>
      <c r="I46" s="1">
        <f ca="1">INT((J47*J48)/10)</f>
        <v>4</v>
      </c>
      <c r="J46" s="1"/>
      <c r="K46" s="78"/>
      <c r="L46" s="370">
        <v>0.5</v>
      </c>
      <c r="M46" s="370"/>
      <c r="N46" s="80"/>
      <c r="O46" s="80"/>
      <c r="P46" s="80"/>
      <c r="Q46" s="1"/>
      <c r="R46" s="1"/>
      <c r="S46" s="1">
        <f ca="1">INT(((T47*V48)+T46)/10)</f>
        <v>1</v>
      </c>
      <c r="T46" s="1">
        <f ca="1">INT(((U47*V48)+U46)/10)</f>
        <v>2</v>
      </c>
      <c r="U46" s="1">
        <f ca="1">INT((V47*V48)/10)</f>
        <v>3</v>
      </c>
      <c r="V46" s="1"/>
      <c r="W46" s="78"/>
      <c r="X46" s="370">
        <v>0.5</v>
      </c>
      <c r="Y46" s="370"/>
      <c r="Z46" s="80"/>
      <c r="AA46" s="80"/>
      <c r="AB46" s="80"/>
      <c r="AC46" s="1"/>
      <c r="AD46" s="1"/>
      <c r="AE46" s="1">
        <f ca="1">INT(((AF47*AH48)+AF46)/10)</f>
        <v>0</v>
      </c>
      <c r="AF46" s="1">
        <f ca="1">INT(((AG47*AH48)+AG46)/10)</f>
        <v>1</v>
      </c>
      <c r="AG46" s="1">
        <f ca="1">INT((AH47*AH48)/10)</f>
        <v>3</v>
      </c>
      <c r="AH46" s="1"/>
      <c r="AI46" s="81"/>
      <c r="AL46" s="81"/>
      <c r="AO46" s="81"/>
    </row>
    <row r="47" spans="2:44" ht="18" customHeight="1" x14ac:dyDescent="0.3">
      <c r="B47" s="10"/>
      <c r="C47" s="11"/>
      <c r="D47" s="12"/>
      <c r="E47" s="14"/>
      <c r="F47" s="14"/>
      <c r="G47" s="14" t="str">
        <f ca="1">MID(AJ47,1,1)</f>
        <v>9</v>
      </c>
      <c r="H47" s="14" t="str">
        <f ca="1">MID(AJ47,2,1)</f>
        <v>3</v>
      </c>
      <c r="I47" s="14" t="str">
        <f ca="1">MID(AJ47,3,2)</f>
        <v>0,</v>
      </c>
      <c r="J47" s="14" t="str">
        <f ca="1">MID(AJ47,5,1)</f>
        <v>7</v>
      </c>
      <c r="K47" s="32"/>
      <c r="L47" s="38"/>
      <c r="M47" s="39"/>
      <c r="N47" s="14"/>
      <c r="O47" s="14"/>
      <c r="P47" s="14"/>
      <c r="Q47" s="14"/>
      <c r="R47" s="14"/>
      <c r="S47" s="14" t="str">
        <f ca="1">MID(AM47,1,1)</f>
        <v>1</v>
      </c>
      <c r="T47" s="14" t="str">
        <f ca="1">MID(AM47,2,1)</f>
        <v>2</v>
      </c>
      <c r="U47" s="14" t="str">
        <f ca="1">MID(AM47,3,2)</f>
        <v>5,</v>
      </c>
      <c r="V47" s="14" t="str">
        <f ca="1">MID(AM47,5,1)</f>
        <v>7</v>
      </c>
      <c r="W47" s="32"/>
      <c r="X47" s="38"/>
      <c r="Y47" s="39"/>
      <c r="Z47" s="14"/>
      <c r="AA47" s="14"/>
      <c r="AB47" s="14"/>
      <c r="AC47" s="14"/>
      <c r="AD47" s="14"/>
      <c r="AE47" s="14" t="str">
        <f ca="1">MID(AP47,1,1)</f>
        <v>5</v>
      </c>
      <c r="AF47" s="14" t="str">
        <f ca="1">MID(AP47,2,1)</f>
        <v>1</v>
      </c>
      <c r="AG47" s="14" t="str">
        <f ca="1">MID(AP47,3,2)</f>
        <v>4,</v>
      </c>
      <c r="AH47" s="14" t="str">
        <f ca="1">MID(AP47,5,1)</f>
        <v>8</v>
      </c>
      <c r="AJ47" s="347" t="str">
        <f ca="1">TEXT(RANDBETWEEN(1000,9999)/10,"##,0")</f>
        <v>930,7</v>
      </c>
      <c r="AM47" s="347" t="str">
        <f ca="1">TEXT(RANDBETWEEN(1000,9999)/10,"##,0")</f>
        <v>125,7</v>
      </c>
      <c r="AP47" s="347" t="str">
        <f ca="1">TEXT(RANDBETWEEN(1000,9999)/10,"##,0")</f>
        <v>514,8</v>
      </c>
    </row>
    <row r="48" spans="2:44" ht="18" customHeight="1" thickBot="1" x14ac:dyDescent="0.35">
      <c r="B48" s="378" t="str">
        <f>F8</f>
        <v>×</v>
      </c>
      <c r="C48" s="11"/>
      <c r="D48" s="12"/>
      <c r="E48" s="14"/>
      <c r="F48" s="14"/>
      <c r="G48" s="14" t="str">
        <f ca="1">MID(AJ48,1,1)</f>
        <v>1</v>
      </c>
      <c r="H48" s="14" t="str">
        <f ca="1">MID(AJ48,2,1)</f>
        <v>5</v>
      </c>
      <c r="I48" s="14" t="str">
        <f ca="1">MID(AJ48,3,2)</f>
        <v>2,</v>
      </c>
      <c r="J48" s="14" t="str">
        <f ca="1">MID(AJ48,5,1)</f>
        <v>6</v>
      </c>
      <c r="K48" s="32"/>
      <c r="L48" s="38"/>
      <c r="M48" s="39"/>
      <c r="N48" s="381" t="str">
        <f>F8</f>
        <v>×</v>
      </c>
      <c r="O48" s="14"/>
      <c r="P48" s="14"/>
      <c r="Q48" s="14"/>
      <c r="R48" s="14"/>
      <c r="S48" s="14" t="str">
        <f ca="1">MID(AM48,1,1)</f>
        <v>6</v>
      </c>
      <c r="T48" s="14" t="str">
        <f ca="1">MID(AM48,2,1)</f>
        <v>3</v>
      </c>
      <c r="U48" s="14" t="str">
        <f ca="1">MID(AM48,3,2)</f>
        <v>7,</v>
      </c>
      <c r="V48" s="14" t="str">
        <f ca="1">MID(AM48,5,1)</f>
        <v>5</v>
      </c>
      <c r="W48" s="32"/>
      <c r="X48" s="38"/>
      <c r="Y48" s="39"/>
      <c r="Z48" s="381" t="str">
        <f>R8</f>
        <v>×</v>
      </c>
      <c r="AA48" s="14"/>
      <c r="AB48" s="14"/>
      <c r="AC48" s="14"/>
      <c r="AD48" s="14"/>
      <c r="AE48" s="14" t="str">
        <f ca="1">MID(AP48,1,1)</f>
        <v>5</v>
      </c>
      <c r="AF48" s="14" t="str">
        <f ca="1">MID(AP48,2,1)</f>
        <v>3</v>
      </c>
      <c r="AG48" s="14" t="str">
        <f ca="1">MID(AP48,3,2)</f>
        <v>0,</v>
      </c>
      <c r="AH48" s="14" t="str">
        <f ca="1">MID(AP48,5,1)</f>
        <v>4</v>
      </c>
      <c r="AJ48" s="347" t="str">
        <f ca="1">TEXT(RANDBETWEEN(1000,9999)/10,"##,0")</f>
        <v>152,6</v>
      </c>
      <c r="AM48" s="347" t="str">
        <f ca="1">TEXT(RANDBETWEEN(1000,9999)/10,"##,0")</f>
        <v>637,5</v>
      </c>
      <c r="AP48" s="347" t="str">
        <f ca="1">TEXT(RANDBETWEEN(1000,9999)/10,"##,0")</f>
        <v>530,4</v>
      </c>
    </row>
    <row r="49" spans="2:43" s="75" customFormat="1" ht="8.1" customHeight="1" thickTop="1" x14ac:dyDescent="0.2">
      <c r="B49" s="84"/>
      <c r="C49" s="73">
        <f t="shared" ref="C49:H49" ca="1" si="17">INT((D50+D51+D52+D53+D49)/10)</f>
        <v>1</v>
      </c>
      <c r="D49" s="73">
        <f t="shared" ca="1" si="17"/>
        <v>1</v>
      </c>
      <c r="E49" s="73">
        <f t="shared" ca="1" si="17"/>
        <v>2</v>
      </c>
      <c r="F49" s="73">
        <f t="shared" ca="1" si="17"/>
        <v>2</v>
      </c>
      <c r="G49" s="73">
        <f t="shared" ca="1" si="17"/>
        <v>1</v>
      </c>
      <c r="H49" s="73">
        <f t="shared" ca="1" si="17"/>
        <v>0</v>
      </c>
      <c r="I49" s="73">
        <f ca="1">INT((J50+J51+J52+J53+J49)/10)</f>
        <v>0</v>
      </c>
      <c r="J49" s="73"/>
      <c r="L49" s="85"/>
      <c r="M49" s="86"/>
      <c r="N49" s="85"/>
      <c r="O49" s="73">
        <f t="shared" ref="O49" ca="1" si="18">INT((P50+P51+P52+P53+P49)/10)</f>
        <v>0</v>
      </c>
      <c r="P49" s="73">
        <f t="shared" ref="P49" ca="1" si="19">INT((Q50+Q51+Q52+Q53+Q49)/10)</f>
        <v>1</v>
      </c>
      <c r="Q49" s="73">
        <f t="shared" ref="Q49" ca="1" si="20">INT((R50+R51+R52+R53+R49)/10)</f>
        <v>2</v>
      </c>
      <c r="R49" s="73">
        <f t="shared" ref="R49" ca="1" si="21">INT((S50+S51+S52+S53+S49)/10)</f>
        <v>2</v>
      </c>
      <c r="S49" s="73">
        <f t="shared" ref="S49" ca="1" si="22">INT((T50+T51+T52+T53+T49)/10)</f>
        <v>1</v>
      </c>
      <c r="T49" s="73">
        <f t="shared" ref="T49" ca="1" si="23">INT((U50+U51+U52+U53+U49)/10)</f>
        <v>1</v>
      </c>
      <c r="U49" s="73">
        <f ca="1">INT((V50+V51+V52+V53+V49)/10)</f>
        <v>0</v>
      </c>
      <c r="V49" s="73"/>
      <c r="X49" s="85"/>
      <c r="Y49" s="86"/>
      <c r="Z49" s="85"/>
      <c r="AA49" s="73">
        <f t="shared" ref="AA49" ca="1" si="24">INT((AB50+AB51+AB52+AB53+AB49)/10)</f>
        <v>0</v>
      </c>
      <c r="AB49" s="73">
        <f t="shared" ref="AB49" ca="1" si="25">INT((AC50+AC51+AC52+AC53+AC49)/10)</f>
        <v>1</v>
      </c>
      <c r="AC49" s="73">
        <f t="shared" ref="AC49" ca="1" si="26">INT((AD50+AD51+AD52+AD53+AD49)/10)</f>
        <v>1</v>
      </c>
      <c r="AD49" s="73">
        <f t="shared" ref="AD49" ca="1" si="27">INT((AE50+AE51+AE52+AE53+AE49)/10)</f>
        <v>0</v>
      </c>
      <c r="AE49" s="73">
        <f t="shared" ref="AE49" ca="1" si="28">INT((AF50+AF51+AF52+AF53+AF49)/10)</f>
        <v>0</v>
      </c>
      <c r="AF49" s="73">
        <f t="shared" ref="AF49" ca="1" si="29">INT((AG50+AG51+AG52+AG53+AG49)/10)</f>
        <v>0</v>
      </c>
      <c r="AG49" s="73">
        <f ca="1">INT((AH50+AH51+AH52+AH53+AH49)/10)</f>
        <v>0</v>
      </c>
      <c r="AH49" s="73"/>
      <c r="AI49" s="76"/>
      <c r="AL49" s="76"/>
      <c r="AO49" s="76"/>
    </row>
    <row r="50" spans="2:43" s="36" customFormat="1" ht="18" customHeight="1" x14ac:dyDescent="0.3">
      <c r="B50" s="23"/>
      <c r="C50" s="29"/>
      <c r="D50" s="29"/>
      <c r="E50" s="17"/>
      <c r="F50" s="362" t="str">
        <f ca="1">IF((J48*G47)+G46&gt;9,LEFT((J48*G47)+G46),0)</f>
        <v>5</v>
      </c>
      <c r="G50" s="17" t="str">
        <f ca="1">RIGHT((J48*G47)+G46,1)</f>
        <v>5</v>
      </c>
      <c r="H50" s="17" t="str">
        <f ca="1">RIGHT((J48*H47)+H46,1)</f>
        <v>8</v>
      </c>
      <c r="I50" s="17" t="str">
        <f ca="1">RIGHT((J48*I47)+I46,1)</f>
        <v>4</v>
      </c>
      <c r="J50" s="11" t="str">
        <f ca="1">RIGHT(J48*J47,1)</f>
        <v>2</v>
      </c>
      <c r="K50" s="32"/>
      <c r="L50" s="33"/>
      <c r="M50" s="34"/>
      <c r="N50" s="29"/>
      <c r="O50" s="29"/>
      <c r="P50" s="29"/>
      <c r="Q50" s="17"/>
      <c r="R50" s="362">
        <f ca="1">IF((V48*S47)+S46&gt;9,LEFT((V48*S47)+S46),0)</f>
        <v>0</v>
      </c>
      <c r="S50" s="17" t="str">
        <f ca="1">RIGHT((V48*S47)+S46,1)</f>
        <v>6</v>
      </c>
      <c r="T50" s="17" t="str">
        <f ca="1">RIGHT((V48*T47)+T46,1)</f>
        <v>2</v>
      </c>
      <c r="U50" s="17" t="str">
        <f ca="1">RIGHT((V48*U47)+U46,1)</f>
        <v>8</v>
      </c>
      <c r="V50" s="11" t="str">
        <f ca="1">RIGHT(V48*V47,1)</f>
        <v>5</v>
      </c>
      <c r="W50" s="32"/>
      <c r="X50" s="33"/>
      <c r="Y50" s="34"/>
      <c r="Z50" s="29"/>
      <c r="AA50" s="29"/>
      <c r="AB50" s="29"/>
      <c r="AC50" s="17"/>
      <c r="AD50" s="362" t="str">
        <f ca="1">IF((AH48*AE47)+AE46&gt;9,LEFT((AH48*AE47)+AE46),0)</f>
        <v>2</v>
      </c>
      <c r="AE50" s="17" t="str">
        <f ca="1">RIGHT((AH48*AE47)+AE46,1)</f>
        <v>0</v>
      </c>
      <c r="AF50" s="17" t="str">
        <f ca="1">RIGHT((AH48*AF47)+AF46,1)</f>
        <v>5</v>
      </c>
      <c r="AG50" s="17" t="str">
        <f ca="1">RIGHT((AH48*AG47)+AG46,1)</f>
        <v>9</v>
      </c>
      <c r="AH50" s="11" t="str">
        <f ca="1">RIGHT(AH48*AH47,1)</f>
        <v>2</v>
      </c>
      <c r="AI50" s="71"/>
      <c r="AJ50" s="37">
        <f ca="1">AJ47*VALUE(RIGHT(AJ48,1))*10</f>
        <v>55842.000000000007</v>
      </c>
      <c r="AK50" s="37">
        <f ca="1">VALUE(CONCATENATE(F50,G50,H50,I50,J50))</f>
        <v>55842</v>
      </c>
      <c r="AL50" s="71"/>
      <c r="AM50" s="37">
        <f ca="1">AM47*VALUE(RIGHT(AM48,1))*10</f>
        <v>6285</v>
      </c>
      <c r="AN50" s="37">
        <f ca="1">VALUE(CONCATENATE(R50,S50,T50,U50,V50))</f>
        <v>6285</v>
      </c>
      <c r="AO50" s="71"/>
      <c r="AP50" s="37">
        <f ca="1">AP47*VALUE(RIGHT(AP48,1))*10</f>
        <v>20592</v>
      </c>
      <c r="AQ50" s="37">
        <f ca="1">VALUE(CONCATENATE(AD50,AE50,AF50,AG50,AH50))</f>
        <v>20592</v>
      </c>
    </row>
    <row r="51" spans="2:43" ht="18" customHeight="1" x14ac:dyDescent="0.3">
      <c r="B51" s="68" t="s">
        <v>0</v>
      </c>
      <c r="C51" s="29"/>
      <c r="D51" s="17"/>
      <c r="E51" s="362" t="str">
        <f ca="1">IF((I48*G47)+G45&gt;9,LEFT((I48*G47)+G45,1),0)</f>
        <v>1</v>
      </c>
      <c r="F51" s="11" t="str">
        <f ca="1">RIGHT((I48*G47)+G45,1)</f>
        <v>8</v>
      </c>
      <c r="G51" s="11" t="str">
        <f ca="1">RIGHT((I48*H47)+H45,1)</f>
        <v>6</v>
      </c>
      <c r="H51" s="11" t="str">
        <f ca="1">RIGHT((I48*I47)+I45,1)</f>
        <v>1</v>
      </c>
      <c r="I51" s="11" t="str">
        <f ca="1">RIGHT(I48*J47,1)</f>
        <v>4</v>
      </c>
      <c r="J51" s="11">
        <v>0</v>
      </c>
      <c r="L51" s="18"/>
      <c r="M51" s="68"/>
      <c r="N51" s="359" t="s">
        <v>0</v>
      </c>
      <c r="O51" s="29"/>
      <c r="P51" s="17"/>
      <c r="Q51" s="362">
        <f ca="1">IF((U48*S47)+S45&gt;9,LEFT((U48*S47)+S45,1),0)</f>
        <v>0</v>
      </c>
      <c r="R51" s="11" t="str">
        <f ca="1">RIGHT((U48*S47)+S45,1)</f>
        <v>8</v>
      </c>
      <c r="S51" s="11" t="str">
        <f ca="1">RIGHT((U48*T47)+T45,1)</f>
        <v>7</v>
      </c>
      <c r="T51" s="11" t="str">
        <f ca="1">RIGHT((U48*U47)+U45,1)</f>
        <v>9</v>
      </c>
      <c r="U51" s="11" t="str">
        <f ca="1">RIGHT(U48*V47,1)</f>
        <v>9</v>
      </c>
      <c r="V51" s="11">
        <v>0</v>
      </c>
      <c r="X51" s="68"/>
      <c r="Z51" s="359" t="s">
        <v>0</v>
      </c>
      <c r="AA51" s="29"/>
      <c r="AB51" s="17"/>
      <c r="AC51" s="362">
        <f ca="1">IF((AG48*AE47)+AE45&gt;9,LEFT((AG48*AE47)+AE45,1),0)</f>
        <v>0</v>
      </c>
      <c r="AD51" s="11" t="str">
        <f ca="1">RIGHT((AG48*AE47)+AE45,1)</f>
        <v>0</v>
      </c>
      <c r="AE51" s="11" t="str">
        <f ca="1">RIGHT((AG48*AF47)+AF45,1)</f>
        <v>0</v>
      </c>
      <c r="AF51" s="11" t="str">
        <f ca="1">RIGHT((AG48*AG47)+AG45,1)</f>
        <v>0</v>
      </c>
      <c r="AG51" s="11" t="str">
        <f ca="1">RIGHT(AG48*AH47,1)</f>
        <v>0</v>
      </c>
      <c r="AH51" s="11">
        <v>0</v>
      </c>
      <c r="AJ51" s="49">
        <f ca="1">AJ47*VALUE(MID(AJ48,3,1))*100</f>
        <v>186140</v>
      </c>
      <c r="AK51" s="37">
        <f ca="1">VALUE(CONCATENATE(E51,F51,G51,H51,I51,J51))</f>
        <v>186140</v>
      </c>
      <c r="AM51" s="49">
        <f ca="1">AM47*VALUE(MID(AM48,3,1))*100</f>
        <v>87990</v>
      </c>
      <c r="AN51" s="37">
        <f ca="1">VALUE(CONCATENATE(Q51,R51,S51,T51,U51,V51))</f>
        <v>87990</v>
      </c>
      <c r="AP51" s="49">
        <f ca="1">AP47*VALUE(MID(AP48,3,1))*100</f>
        <v>0</v>
      </c>
      <c r="AQ51" s="37">
        <f ca="1">VALUE(CONCATENATE(AC51,AD51,AE51,AF51,AG51,AH51))</f>
        <v>0</v>
      </c>
    </row>
    <row r="52" spans="2:43" ht="18" customHeight="1" x14ac:dyDescent="0.3">
      <c r="B52" s="68" t="s">
        <v>0</v>
      </c>
      <c r="C52" s="17"/>
      <c r="D52" s="362" t="str">
        <f ca="1">IF((H48*G47)+G44&gt;9,LEFT((H48*G47)+G44,1),0)</f>
        <v>4</v>
      </c>
      <c r="E52" s="11" t="str">
        <f ca="1">RIGHT((H48*G47)+G44,1)</f>
        <v>6</v>
      </c>
      <c r="F52" s="11" t="str">
        <f ca="1">RIGHT((H48*H47)+H44,1)</f>
        <v>5</v>
      </c>
      <c r="G52" s="11" t="str">
        <f ca="1">RIGHT((H48*I47)+I44,1)</f>
        <v>3</v>
      </c>
      <c r="H52" s="11" t="str">
        <f ca="1">RIGHT(H48*J47,1)</f>
        <v>5</v>
      </c>
      <c r="I52" s="11">
        <v>0</v>
      </c>
      <c r="J52" s="11">
        <v>0</v>
      </c>
      <c r="L52" s="18"/>
      <c r="M52" s="68"/>
      <c r="N52" s="359" t="s">
        <v>0</v>
      </c>
      <c r="O52" s="17"/>
      <c r="P52" s="362">
        <f ca="1">IF((T48*S47)+S44&gt;9,LEFT((T48*S47)+S44,1),0)</f>
        <v>0</v>
      </c>
      <c r="Q52" s="11" t="str">
        <f ca="1">RIGHT((T48*S47)+S44,1)</f>
        <v>3</v>
      </c>
      <c r="R52" s="11" t="str">
        <f ca="1">RIGHT((T48*T47)+T44,1)</f>
        <v>7</v>
      </c>
      <c r="S52" s="11" t="str">
        <f ca="1">RIGHT((T48*U47)+U44,1)</f>
        <v>7</v>
      </c>
      <c r="T52" s="11" t="str">
        <f ca="1">RIGHT(T48*V47,1)</f>
        <v>1</v>
      </c>
      <c r="U52" s="11">
        <v>0</v>
      </c>
      <c r="V52" s="11">
        <v>0</v>
      </c>
      <c r="X52" s="68"/>
      <c r="Y52" s="8"/>
      <c r="Z52" s="359" t="s">
        <v>0</v>
      </c>
      <c r="AA52" s="17"/>
      <c r="AB52" s="362" t="str">
        <f ca="1">IF((AF48*AE47)+AE44&gt;9,LEFT((AF48*AE47)+AE44,1),0)</f>
        <v>1</v>
      </c>
      <c r="AC52" s="11" t="str">
        <f ca="1">RIGHT((AF48*AE47)+AE44,1)</f>
        <v>5</v>
      </c>
      <c r="AD52" s="11" t="str">
        <f ca="1">RIGHT((AF48*AF47)+AF44,1)</f>
        <v>4</v>
      </c>
      <c r="AE52" s="11" t="str">
        <f ca="1">RIGHT((AF48*AG47)+AG44,1)</f>
        <v>4</v>
      </c>
      <c r="AF52" s="11" t="str">
        <f ca="1">RIGHT(AF48*AH47,1)</f>
        <v>4</v>
      </c>
      <c r="AG52" s="11">
        <v>0</v>
      </c>
      <c r="AH52" s="11">
        <v>0</v>
      </c>
      <c r="AJ52" s="49">
        <f ca="1">AJ47*VALUE(MID(AJ48,2,1))*1000</f>
        <v>4653500</v>
      </c>
      <c r="AK52" s="37">
        <f ca="1">VALUE(CONCATENATE(D52,E52,F52,G52,H52,I52,J52))</f>
        <v>4653500</v>
      </c>
      <c r="AM52" s="49">
        <f ca="1">AM47*VALUE(MID(AM48,2,1))*1000</f>
        <v>377100</v>
      </c>
      <c r="AN52" s="37">
        <f ca="1">VALUE(CONCATENATE(P52,Q52,R52,S52,T52,U52,V52))</f>
        <v>377100</v>
      </c>
      <c r="AP52" s="49">
        <f ca="1">AP47*VALUE(MID(AP48,2,1))*1000</f>
        <v>1544399.9999999998</v>
      </c>
      <c r="AQ52" s="37">
        <f ca="1">VALUE(CONCATENATE(AB52,AC52,AD52,AE52,AF52,AG52,AH52))</f>
        <v>1544400</v>
      </c>
    </row>
    <row r="53" spans="2:43" s="36" customFormat="1" ht="18" customHeight="1" thickBot="1" x14ac:dyDescent="0.35">
      <c r="B53" s="68" t="s">
        <v>0</v>
      </c>
      <c r="C53" s="28">
        <f ca="1">IF((G48*G47)+G43&gt;9,LEFT((G48*G47)+G43,1),0)</f>
        <v>0</v>
      </c>
      <c r="D53" s="14" t="str">
        <f ca="1">RIGHT((G48*G47)+G43,1)</f>
        <v>9</v>
      </c>
      <c r="E53" s="14" t="str">
        <f ca="1">RIGHT((G48*H47)+H43,1)</f>
        <v>3</v>
      </c>
      <c r="F53" s="14" t="str">
        <f ca="1">RIGHT((G48*I47)+I43,1)</f>
        <v>0</v>
      </c>
      <c r="G53" s="14" t="str">
        <f ca="1">RIGHT(G48*J47,1)</f>
        <v>7</v>
      </c>
      <c r="H53" s="14">
        <v>0</v>
      </c>
      <c r="I53" s="14">
        <v>0</v>
      </c>
      <c r="J53" s="14">
        <v>0</v>
      </c>
      <c r="K53" s="32"/>
      <c r="L53" s="29"/>
      <c r="M53" s="68"/>
      <c r="N53" s="359" t="s">
        <v>0</v>
      </c>
      <c r="O53" s="28">
        <f ca="1">IF((S48*S47)+S43&gt;9,LEFT((S48*S47)+S43,1),0)</f>
        <v>0</v>
      </c>
      <c r="P53" s="14" t="str">
        <f ca="1">RIGHT((S48*S47)+S43,1)</f>
        <v>7</v>
      </c>
      <c r="Q53" s="14" t="str">
        <f ca="1">RIGHT((S48*T47)+T43,1)</f>
        <v>5</v>
      </c>
      <c r="R53" s="14" t="str">
        <f ca="1">RIGHT((S48*U47)+U43,1)</f>
        <v>4</v>
      </c>
      <c r="S53" s="14" t="str">
        <f ca="1">RIGHT(S48*V47,1)</f>
        <v>2</v>
      </c>
      <c r="T53" s="14">
        <v>0</v>
      </c>
      <c r="U53" s="14">
        <v>0</v>
      </c>
      <c r="V53" s="14">
        <v>0</v>
      </c>
      <c r="W53" s="32"/>
      <c r="X53" s="68"/>
      <c r="Y53" s="27"/>
      <c r="Z53" s="359" t="s">
        <v>0</v>
      </c>
      <c r="AA53" s="28" t="str">
        <f ca="1">IF((AE48*AE47)+AE43&gt;9,LEFT((AE48*AE47)+AE43,1),0)</f>
        <v>2</v>
      </c>
      <c r="AB53" s="14" t="str">
        <f ca="1">RIGHT((AE48*AE47)+AE43,1)</f>
        <v>5</v>
      </c>
      <c r="AC53" s="14" t="str">
        <f ca="1">RIGHT((AE48*AF47)+AF43,1)</f>
        <v>7</v>
      </c>
      <c r="AD53" s="14" t="str">
        <f ca="1">RIGHT((AE48*AG47)+AG43,1)</f>
        <v>4</v>
      </c>
      <c r="AE53" s="14" t="str">
        <f ca="1">RIGHT(AE48*AH47,1)</f>
        <v>0</v>
      </c>
      <c r="AF53" s="14">
        <v>0</v>
      </c>
      <c r="AG53" s="14">
        <v>0</v>
      </c>
      <c r="AH53" s="14">
        <v>0</v>
      </c>
      <c r="AI53" s="71"/>
      <c r="AJ53" s="55">
        <f ca="1">AJ47*VALUE(LEFT(AJ48,1))*10000</f>
        <v>9307000</v>
      </c>
      <c r="AK53" s="37">
        <f ca="1">VALUE(CONCATENATE(C53,D53,E53,F53,G53,H53,I53,J53))</f>
        <v>9307000</v>
      </c>
      <c r="AL53" s="71"/>
      <c r="AM53" s="55">
        <f ca="1">AM47*VALUE(LEFT(AM48,1))*10000</f>
        <v>7542000</v>
      </c>
      <c r="AN53" s="37">
        <f ca="1">VALUE(CONCATENATE(O53,P53,Q53,R53,S53,T53,U53,V53))</f>
        <v>7542000</v>
      </c>
      <c r="AO53" s="71"/>
      <c r="AP53" s="55">
        <f ca="1">AP47*VALUE(LEFT(AP48,1))*10000</f>
        <v>25740000</v>
      </c>
      <c r="AQ53" s="37">
        <f ca="1">VALUE(CONCATENATE(AA53,AB53,AC53,AD53,AE53,AF53,AG53,AH53))</f>
        <v>25740000</v>
      </c>
    </row>
    <row r="54" spans="2:43" ht="18" customHeight="1" thickTop="1" x14ac:dyDescent="0.3">
      <c r="B54" s="53"/>
      <c r="C54" s="380">
        <f ca="1">VALUE(RIGHT((C50+C51+C52+C53+C49),1))</f>
        <v>1</v>
      </c>
      <c r="D54" s="45">
        <f ca="1">VALUE(RIGHT((D50+D51+D52+D53+D49),1))</f>
        <v>4</v>
      </c>
      <c r="E54" s="47" t="str">
        <f t="shared" ref="D54:J54" ca="1" si="30">RIGHT((E50+E51+E52+E53+E49),1)</f>
        <v>2</v>
      </c>
      <c r="F54" s="47" t="str">
        <f t="shared" ca="1" si="30"/>
        <v>0</v>
      </c>
      <c r="G54" s="47" t="str">
        <f t="shared" ca="1" si="30"/>
        <v>2</v>
      </c>
      <c r="H54" s="47" t="str">
        <f ca="1">CONCATENATE(RIGHT((H50+H51+H52+H53+H49),1),",")</f>
        <v>4,</v>
      </c>
      <c r="I54" s="47" t="str">
        <f t="shared" ca="1" si="30"/>
        <v>8</v>
      </c>
      <c r="J54" s="47" t="str">
        <f t="shared" ca="1" si="30"/>
        <v>2</v>
      </c>
      <c r="L54" s="17"/>
      <c r="M54" s="54"/>
      <c r="N54" s="362"/>
      <c r="O54" s="380">
        <f ca="1">VALUE(RIGHT((O50+O51+O52+O53+O49),1))</f>
        <v>0</v>
      </c>
      <c r="P54" s="45">
        <f ca="1">VALUE(RIGHT((P50+P51+P52+P53+P49),1))</f>
        <v>8</v>
      </c>
      <c r="Q54" s="47" t="str">
        <f t="shared" ref="Q54:V54" ca="1" si="31">RIGHT((Q50+Q51+Q52+Q53+Q49),1)</f>
        <v>0</v>
      </c>
      <c r="R54" s="47" t="str">
        <f t="shared" ca="1" si="31"/>
        <v>1</v>
      </c>
      <c r="S54" s="47" t="str">
        <f t="shared" ca="1" si="31"/>
        <v>3</v>
      </c>
      <c r="T54" s="47" t="str">
        <f ca="1">CONCATENATE(RIGHT((T50+T51+T52+T53+T49),1),",")</f>
        <v>3,</v>
      </c>
      <c r="U54" s="47" t="str">
        <f t="shared" ref="U54:V54" ca="1" si="32">RIGHT((U50+U51+U52+U53+U49),1)</f>
        <v>7</v>
      </c>
      <c r="V54" s="47" t="str">
        <f t="shared" ca="1" si="32"/>
        <v>5</v>
      </c>
      <c r="X54" s="17"/>
      <c r="Y54" s="54"/>
      <c r="Z54" s="362"/>
      <c r="AA54" s="380">
        <f ca="1">VALUE(RIGHT((AA50+AA51+AA52+AA53+AA49),1))</f>
        <v>2</v>
      </c>
      <c r="AB54" s="45">
        <f ca="1">VALUE(RIGHT((AB50+AB51+AB52+AB53+AB49),1))</f>
        <v>7</v>
      </c>
      <c r="AC54" s="47" t="str">
        <f t="shared" ref="AC54:AH54" ca="1" si="33">RIGHT((AC50+AC51+AC52+AC53+AC49),1)</f>
        <v>3</v>
      </c>
      <c r="AD54" s="47" t="str">
        <f t="shared" ca="1" si="33"/>
        <v>0</v>
      </c>
      <c r="AE54" s="47" t="str">
        <f t="shared" ca="1" si="33"/>
        <v>4</v>
      </c>
      <c r="AF54" s="47" t="str">
        <f ca="1">CONCATENATE(RIGHT((AF50+AF51+AF52+AF53+AF49),1),",")</f>
        <v>9,</v>
      </c>
      <c r="AG54" s="47" t="str">
        <f t="shared" ref="AG54:AH54" ca="1" si="34">RIGHT((AG50+AG51+AG52+AG53+AG49),1)</f>
        <v>9</v>
      </c>
      <c r="AH54" s="47" t="str">
        <f t="shared" ca="1" si="34"/>
        <v>2</v>
      </c>
      <c r="AJ54" s="7">
        <f ca="1">SUM(AJ50,AJ51,AJ52,AJ53)/100</f>
        <v>142024.82</v>
      </c>
      <c r="AK54" s="351">
        <f ca="1">VALUE(CONCATENATE(C54,D54,E54,F54,G54,H54,I54,J54))</f>
        <v>142024.82</v>
      </c>
      <c r="AM54" s="7">
        <f ca="1">SUM(AM50,AM51,AM52,AM53)/100</f>
        <v>80133.75</v>
      </c>
      <c r="AN54" s="351">
        <f ca="1">VALUE(CONCATENATE(O54,P54,Q54,R54,S54,T54,U54,V54))</f>
        <v>80133.75</v>
      </c>
      <c r="AP54" s="7">
        <f ca="1">SUM(AP50,AP51,AP52,AP53)/100</f>
        <v>273049.92</v>
      </c>
      <c r="AQ54" s="351">
        <f ca="1">VALUE(CONCATENATE(AA54,AB54,AC54,AD54,AE54,AF54,AG54,AH54))</f>
        <v>273049.92</v>
      </c>
    </row>
    <row r="55" spans="2:43" ht="18" customHeight="1" x14ac:dyDescent="0.3">
      <c r="B55" s="372" t="str">
        <f ca="1">CONCATENATE("FICHE ",$AS$1)</f>
        <v>FICHE 402</v>
      </c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J55" s="50"/>
      <c r="AK55" s="37"/>
      <c r="AM55" s="50"/>
      <c r="AN55" s="37"/>
      <c r="AP55" s="50"/>
      <c r="AQ55" s="37"/>
    </row>
    <row r="56" spans="2:43" s="82" customFormat="1" ht="8.1" customHeight="1" x14ac:dyDescent="0.2">
      <c r="B56" s="387" t="str">
        <f>B2</f>
        <v>A</v>
      </c>
      <c r="C56" s="387">
        <f>C2</f>
        <v>0</v>
      </c>
      <c r="D56" s="80"/>
      <c r="E56" s="80"/>
      <c r="F56" s="80"/>
      <c r="G56" s="80"/>
      <c r="H56" s="80"/>
      <c r="I56" s="80"/>
      <c r="J56" s="80"/>
      <c r="K56" s="80"/>
      <c r="L56" s="387" t="str">
        <f>L2</f>
        <v>B</v>
      </c>
      <c r="M56" s="387">
        <f>M2</f>
        <v>0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387" t="str">
        <f>X2</f>
        <v>C</v>
      </c>
      <c r="Y56" s="387">
        <f>Y2</f>
        <v>0</v>
      </c>
      <c r="Z56" s="80"/>
      <c r="AA56" s="80"/>
      <c r="AB56" s="80"/>
      <c r="AC56" s="80"/>
      <c r="AD56" s="80"/>
      <c r="AE56" s="80"/>
      <c r="AF56" s="80"/>
      <c r="AG56" s="80"/>
      <c r="AH56" s="388" t="s">
        <v>15</v>
      </c>
      <c r="AI56" s="81"/>
      <c r="AL56" s="81"/>
      <c r="AO56" s="81"/>
    </row>
    <row r="57" spans="2:43" s="82" customFormat="1" ht="8.1" customHeight="1" x14ac:dyDescent="0.2">
      <c r="B57" s="387">
        <f>B3</f>
        <v>0</v>
      </c>
      <c r="C57" s="387">
        <f>C3</f>
        <v>0</v>
      </c>
      <c r="D57" s="80"/>
      <c r="E57" s="80"/>
      <c r="F57" s="80"/>
      <c r="G57" s="80"/>
      <c r="H57" s="80"/>
      <c r="I57" s="80"/>
      <c r="J57" s="80"/>
      <c r="K57" s="80"/>
      <c r="L57" s="387">
        <f>L3</f>
        <v>0</v>
      </c>
      <c r="M57" s="387">
        <f>M3</f>
        <v>0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387">
        <f>X3</f>
        <v>0</v>
      </c>
      <c r="Y57" s="387">
        <f>Y3</f>
        <v>0</v>
      </c>
      <c r="Z57" s="80"/>
      <c r="AA57" s="80"/>
      <c r="AB57" s="80"/>
      <c r="AC57" s="80"/>
      <c r="AD57" s="80"/>
      <c r="AE57" s="80"/>
      <c r="AF57" s="80"/>
      <c r="AG57" s="80"/>
      <c r="AH57" s="80"/>
      <c r="AI57" s="81"/>
      <c r="AL57" s="81"/>
      <c r="AO57" s="81"/>
    </row>
    <row r="58" spans="2:43" s="82" customFormat="1" ht="8.1" customHeight="1" x14ac:dyDescent="0.2">
      <c r="B58" s="287"/>
      <c r="C58" s="287"/>
      <c r="D58" s="80"/>
      <c r="E58" s="80"/>
      <c r="F58" s="80"/>
      <c r="G58" s="80"/>
      <c r="H58" s="80"/>
      <c r="I58" s="80"/>
      <c r="J58" s="80"/>
      <c r="K58" s="80"/>
      <c r="L58" s="287"/>
      <c r="M58" s="287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287"/>
      <c r="Y58" s="287"/>
      <c r="Z58" s="80"/>
      <c r="AA58" s="80"/>
      <c r="AB58" s="80"/>
      <c r="AC58" s="80"/>
      <c r="AD58" s="80"/>
      <c r="AE58" s="80"/>
      <c r="AF58" s="80"/>
      <c r="AG58" s="80"/>
      <c r="AH58" s="80"/>
      <c r="AI58" s="81"/>
      <c r="AL58" s="81"/>
      <c r="AO58" s="81"/>
    </row>
    <row r="59" spans="2:43" s="82" customFormat="1" ht="8.1" customHeight="1" x14ac:dyDescent="0.2">
      <c r="B59" s="287"/>
      <c r="C59" s="287"/>
      <c r="D59" s="80"/>
      <c r="E59" s="80"/>
      <c r="F59" s="80"/>
      <c r="G59" s="80"/>
      <c r="H59" s="80"/>
      <c r="I59" s="80"/>
      <c r="J59" s="80"/>
      <c r="K59" s="80"/>
      <c r="L59" s="287"/>
      <c r="M59" s="287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287"/>
      <c r="Y59" s="287"/>
      <c r="Z59" s="80"/>
      <c r="AA59" s="80"/>
      <c r="AB59" s="80"/>
      <c r="AC59" s="80"/>
      <c r="AD59" s="132"/>
      <c r="AE59" s="132"/>
      <c r="AF59" s="151">
        <f t="shared" ref="AE59:AH66" ca="1" si="35">AF5</f>
        <v>0</v>
      </c>
      <c r="AG59" s="151">
        <f t="shared" ca="1" si="35"/>
        <v>0</v>
      </c>
      <c r="AH59" s="389"/>
      <c r="AI59" s="81"/>
      <c r="AL59" s="81"/>
      <c r="AO59" s="81"/>
    </row>
    <row r="60" spans="2:43" s="82" customFormat="1" ht="8.1" customHeight="1" x14ac:dyDescent="0.2">
      <c r="B60" s="371">
        <f t="shared" ref="B60:J60" si="36">B6</f>
        <v>1</v>
      </c>
      <c r="C60" s="371">
        <f t="shared" si="36"/>
        <v>0</v>
      </c>
      <c r="D60" s="1">
        <f t="shared" si="36"/>
        <v>0</v>
      </c>
      <c r="E60" s="1">
        <f t="shared" si="36"/>
        <v>0</v>
      </c>
      <c r="F60" s="1">
        <f t="shared" si="36"/>
        <v>0</v>
      </c>
      <c r="G60" s="134">
        <f t="shared" si="36"/>
        <v>0</v>
      </c>
      <c r="H60" s="152" t="str">
        <f t="shared" ca="1" si="36"/>
        <v>0</v>
      </c>
      <c r="I60" s="152" t="str">
        <f t="shared" ca="1" si="36"/>
        <v>1</v>
      </c>
      <c r="J60" s="134">
        <f t="shared" si="36"/>
        <v>0</v>
      </c>
      <c r="K60" s="1"/>
      <c r="L60" s="371">
        <f t="shared" ref="L60:V60" si="37">L6</f>
        <v>1</v>
      </c>
      <c r="M60" s="371">
        <f t="shared" si="37"/>
        <v>0</v>
      </c>
      <c r="N60" s="1">
        <f t="shared" si="37"/>
        <v>0</v>
      </c>
      <c r="O60" s="1">
        <f t="shared" si="37"/>
        <v>0</v>
      </c>
      <c r="P60" s="1">
        <f t="shared" si="37"/>
        <v>0</v>
      </c>
      <c r="Q60" s="1">
        <f t="shared" si="37"/>
        <v>0</v>
      </c>
      <c r="R60" s="1">
        <f t="shared" si="37"/>
        <v>0</v>
      </c>
      <c r="S60" s="152">
        <f t="shared" ca="1" si="37"/>
        <v>0</v>
      </c>
      <c r="T60" s="152">
        <f t="shared" ca="1" si="37"/>
        <v>0</v>
      </c>
      <c r="U60" s="152">
        <f t="shared" ca="1" si="37"/>
        <v>0</v>
      </c>
      <c r="V60" s="390">
        <f t="shared" si="37"/>
        <v>0</v>
      </c>
      <c r="W60" s="1"/>
      <c r="X60" s="371">
        <f>X6</f>
        <v>1</v>
      </c>
      <c r="Y60" s="371">
        <f>Y6</f>
        <v>0</v>
      </c>
      <c r="Z60" s="1"/>
      <c r="AA60" s="1"/>
      <c r="AB60" s="1"/>
      <c r="AC60" s="1"/>
      <c r="AD60" s="134"/>
      <c r="AE60" s="134"/>
      <c r="AF60" s="152">
        <f t="shared" ca="1" si="35"/>
        <v>0</v>
      </c>
      <c r="AG60" s="152">
        <f t="shared" ca="1" si="35"/>
        <v>1</v>
      </c>
      <c r="AH60" s="134"/>
      <c r="AI60" s="81"/>
      <c r="AL60" s="81"/>
      <c r="AO60" s="81"/>
    </row>
    <row r="61" spans="2:43" ht="18" customHeight="1" x14ac:dyDescent="0.3">
      <c r="B61" s="11"/>
      <c r="C61" s="11"/>
      <c r="D61" s="14"/>
      <c r="E61" s="14"/>
      <c r="F61" s="14"/>
      <c r="G61" s="14"/>
      <c r="H61" s="14" t="str">
        <f ca="1">H7</f>
        <v>7</v>
      </c>
      <c r="I61" s="14" t="str">
        <f ca="1">I7</f>
        <v>3,</v>
      </c>
      <c r="J61" s="14" t="str">
        <f ca="1">J7</f>
        <v>7</v>
      </c>
      <c r="K61" s="11"/>
      <c r="L61" s="11"/>
      <c r="M61" s="11"/>
      <c r="N61" s="11"/>
      <c r="O61" s="11"/>
      <c r="P61" s="14"/>
      <c r="Q61" s="14"/>
      <c r="R61" s="14"/>
      <c r="S61" s="14" t="str">
        <f ca="1">S7</f>
        <v>2</v>
      </c>
      <c r="T61" s="14" t="str">
        <f ca="1">T7</f>
        <v>6</v>
      </c>
      <c r="U61" s="14" t="str">
        <f ca="1">U7</f>
        <v>2,</v>
      </c>
      <c r="V61" s="14" t="str">
        <f ca="1">V7</f>
        <v>4</v>
      </c>
      <c r="W61" s="11"/>
      <c r="X61" s="11"/>
      <c r="Y61" s="11"/>
      <c r="Z61" s="11"/>
      <c r="AA61" s="11"/>
      <c r="AB61" s="14"/>
      <c r="AC61" s="14"/>
      <c r="AD61" s="14"/>
      <c r="AE61" s="14" t="str">
        <f t="shared" ca="1" si="35"/>
        <v>9</v>
      </c>
      <c r="AF61" s="14" t="str">
        <f t="shared" ca="1" si="35"/>
        <v>3</v>
      </c>
      <c r="AG61" s="14" t="str">
        <f t="shared" ca="1" si="35"/>
        <v>0,</v>
      </c>
      <c r="AH61" s="14" t="str">
        <f t="shared" ca="1" si="35"/>
        <v>8</v>
      </c>
    </row>
    <row r="62" spans="2:43" ht="18" customHeight="1" thickBot="1" x14ac:dyDescent="0.35">
      <c r="B62" s="17"/>
      <c r="C62" s="17"/>
      <c r="D62" s="17"/>
      <c r="E62" s="17"/>
      <c r="F62" s="379" t="str">
        <f>F8</f>
        <v>×</v>
      </c>
      <c r="G62" s="14"/>
      <c r="H62" s="14"/>
      <c r="I62" s="14"/>
      <c r="J62" s="391">
        <f ca="1">J8</f>
        <v>2</v>
      </c>
      <c r="K62" s="11"/>
      <c r="L62" s="17"/>
      <c r="M62" s="17"/>
      <c r="N62" s="17"/>
      <c r="O62" s="17"/>
      <c r="P62" s="29"/>
      <c r="Q62" s="29"/>
      <c r="R62" s="378" t="str">
        <f>R8</f>
        <v>×</v>
      </c>
      <c r="S62" s="14"/>
      <c r="T62" s="14"/>
      <c r="U62" s="14"/>
      <c r="V62" s="391">
        <f ca="1">V8</f>
        <v>1</v>
      </c>
      <c r="W62" s="11"/>
      <c r="X62" s="17"/>
      <c r="Y62" s="17"/>
      <c r="Z62" s="17"/>
      <c r="AA62" s="17"/>
      <c r="AB62" s="29"/>
      <c r="AC62" s="378" t="str">
        <f>AC8</f>
        <v>×</v>
      </c>
      <c r="AD62" s="14"/>
      <c r="AE62" s="14"/>
      <c r="AF62" s="14"/>
      <c r="AG62" s="97" t="str">
        <f ca="1">AG8</f>
        <v>1,</v>
      </c>
      <c r="AH62" s="391" t="str">
        <f t="shared" ca="1" si="35"/>
        <v>2</v>
      </c>
    </row>
    <row r="63" spans="2:43" s="82" customFormat="1" ht="8.1" customHeight="1" thickTop="1" x14ac:dyDescent="0.2">
      <c r="B63" s="113">
        <f>B9</f>
        <v>0</v>
      </c>
      <c r="C63" s="113">
        <f>C9</f>
        <v>0</v>
      </c>
      <c r="D63" s="113">
        <f>D9</f>
        <v>0</v>
      </c>
      <c r="E63" s="113">
        <f>E9</f>
        <v>0</v>
      </c>
      <c r="F63" s="109">
        <f>F9</f>
        <v>0</v>
      </c>
      <c r="G63" s="109">
        <f t="shared" ref="G63:I64" si="38">G9</f>
        <v>0</v>
      </c>
      <c r="H63" s="109">
        <f t="shared" si="38"/>
        <v>0</v>
      </c>
      <c r="I63" s="109">
        <f t="shared" si="38"/>
        <v>0</v>
      </c>
      <c r="J63" s="109">
        <f>J9</f>
        <v>0</v>
      </c>
      <c r="K63" s="392"/>
      <c r="L63" s="113">
        <f t="shared" ref="L63:Q63" si="39">L9</f>
        <v>0</v>
      </c>
      <c r="M63" s="113">
        <f t="shared" si="39"/>
        <v>0</v>
      </c>
      <c r="N63" s="113">
        <f t="shared" si="39"/>
        <v>0</v>
      </c>
      <c r="O63" s="113">
        <f t="shared" si="39"/>
        <v>0</v>
      </c>
      <c r="P63" s="113">
        <f t="shared" si="39"/>
        <v>0</v>
      </c>
      <c r="Q63" s="113">
        <f t="shared" si="39"/>
        <v>0</v>
      </c>
      <c r="R63" s="109">
        <f>R9</f>
        <v>0</v>
      </c>
      <c r="S63" s="109">
        <f t="shared" ref="S63:U64" si="40">S9</f>
        <v>0</v>
      </c>
      <c r="T63" s="109">
        <f t="shared" si="40"/>
        <v>0</v>
      </c>
      <c r="U63" s="109">
        <f t="shared" si="40"/>
        <v>0</v>
      </c>
      <c r="V63" s="109">
        <f>V9</f>
        <v>0</v>
      </c>
      <c r="W63" s="392"/>
      <c r="X63" s="113"/>
      <c r="Y63" s="113"/>
      <c r="Z63" s="113"/>
      <c r="AA63" s="113"/>
      <c r="AB63" s="113"/>
      <c r="AC63" s="109">
        <f ca="1">AC9</f>
        <v>1</v>
      </c>
      <c r="AD63" s="109">
        <f ca="1">AD9</f>
        <v>1</v>
      </c>
      <c r="AE63" s="109">
        <f ca="1">AE9</f>
        <v>0</v>
      </c>
      <c r="AF63" s="109">
        <f ca="1">AF9</f>
        <v>0</v>
      </c>
      <c r="AG63" s="109">
        <f ca="1">AG9</f>
        <v>0</v>
      </c>
      <c r="AH63" s="109">
        <f t="shared" si="35"/>
        <v>0</v>
      </c>
      <c r="AI63" s="81"/>
      <c r="AL63" s="81"/>
      <c r="AO63" s="81"/>
    </row>
    <row r="64" spans="2:43" ht="18" customHeight="1" x14ac:dyDescent="0.3">
      <c r="B64" s="29"/>
      <c r="C64" s="29"/>
      <c r="D64" s="29"/>
      <c r="E64" s="29"/>
      <c r="F64" s="29"/>
      <c r="G64" s="145">
        <f t="shared" ca="1" si="38"/>
        <v>1</v>
      </c>
      <c r="H64" s="138">
        <f t="shared" ca="1" si="38"/>
        <v>4</v>
      </c>
      <c r="I64" s="138" t="str">
        <f t="shared" ca="1" si="38"/>
        <v>7,</v>
      </c>
      <c r="J64" s="138" t="str">
        <f ca="1">J10</f>
        <v>4</v>
      </c>
      <c r="K64" s="14"/>
      <c r="L64" s="29"/>
      <c r="M64" s="29"/>
      <c r="N64" s="29"/>
      <c r="O64" s="29"/>
      <c r="P64" s="29"/>
      <c r="Q64" s="29"/>
      <c r="R64" s="145">
        <f ca="1">R10</f>
        <v>0</v>
      </c>
      <c r="S64" s="138" t="str">
        <f t="shared" ca="1" si="40"/>
        <v>2</v>
      </c>
      <c r="T64" s="138" t="str">
        <f t="shared" ca="1" si="40"/>
        <v>6</v>
      </c>
      <c r="U64" s="138" t="str">
        <f t="shared" ca="1" si="40"/>
        <v>2,</v>
      </c>
      <c r="V64" s="138" t="str">
        <f ca="1">V10</f>
        <v>4</v>
      </c>
      <c r="W64" s="14"/>
      <c r="X64" s="29"/>
      <c r="Y64" s="29"/>
      <c r="Z64" s="29"/>
      <c r="AA64" s="29"/>
      <c r="AB64" s="29"/>
      <c r="AC64" s="29"/>
      <c r="AD64" s="138" t="str">
        <f t="shared" ref="AD64:AF66" ca="1" si="41">AD10</f>
        <v>1</v>
      </c>
      <c r="AE64" s="138" t="str">
        <f t="shared" ca="1" si="41"/>
        <v>8</v>
      </c>
      <c r="AF64" s="138" t="str">
        <f t="shared" ca="1" si="41"/>
        <v>6</v>
      </c>
      <c r="AG64" s="138" t="str">
        <f ca="1">AG10</f>
        <v>1</v>
      </c>
      <c r="AH64" s="138" t="str">
        <f t="shared" ca="1" si="35"/>
        <v>6</v>
      </c>
    </row>
    <row r="65" spans="2:41" ht="18" customHeight="1" thickBot="1" x14ac:dyDescent="0.3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29"/>
      <c r="Y65" s="29"/>
      <c r="Z65" s="29"/>
      <c r="AA65" s="29"/>
      <c r="AB65" s="359" t="str">
        <f>AB11</f>
        <v>+</v>
      </c>
      <c r="AC65" s="141">
        <f ca="1">AC11</f>
        <v>0</v>
      </c>
      <c r="AD65" s="141" t="str">
        <f ca="1">AD11</f>
        <v>9</v>
      </c>
      <c r="AE65" s="144" t="str">
        <f t="shared" ca="1" si="41"/>
        <v>3</v>
      </c>
      <c r="AF65" s="144" t="str">
        <f t="shared" ca="1" si="41"/>
        <v>0</v>
      </c>
      <c r="AG65" s="144" t="str">
        <f ca="1">AG11</f>
        <v>8</v>
      </c>
      <c r="AH65" s="144">
        <f t="shared" si="35"/>
        <v>0</v>
      </c>
    </row>
    <row r="66" spans="2:41" s="123" customFormat="1" ht="18" customHeight="1" thickTop="1" x14ac:dyDescent="0.3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5"/>
      <c r="Y66" s="125"/>
      <c r="Z66" s="125"/>
      <c r="AA66" s="125"/>
      <c r="AB66" s="125"/>
      <c r="AC66" s="116"/>
      <c r="AD66" s="116" t="str">
        <f ca="1">AD12</f>
        <v>1</v>
      </c>
      <c r="AE66" s="119" t="str">
        <f t="shared" ca="1" si="41"/>
        <v>1</v>
      </c>
      <c r="AF66" s="119" t="str">
        <f t="shared" ca="1" si="41"/>
        <v>6,</v>
      </c>
      <c r="AG66" s="119" t="str">
        <f ca="1">AG12</f>
        <v>9</v>
      </c>
      <c r="AH66" s="119" t="str">
        <f t="shared" ca="1" si="35"/>
        <v>6</v>
      </c>
      <c r="AI66" s="122"/>
      <c r="AL66" s="122"/>
      <c r="AO66" s="122"/>
    </row>
    <row r="67" spans="2:41" ht="18" customHeight="1" x14ac:dyDescent="0.3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2:41" s="82" customFormat="1" ht="18" customHeight="1" x14ac:dyDescent="0.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81"/>
      <c r="AL68" s="81"/>
      <c r="AO68" s="81"/>
    </row>
    <row r="69" spans="2:41" s="82" customFormat="1" ht="8.1" customHeight="1" x14ac:dyDescent="0.2">
      <c r="B69" s="387" t="str">
        <f>B15</f>
        <v>D</v>
      </c>
      <c r="C69" s="387">
        <f>C15</f>
        <v>0</v>
      </c>
      <c r="D69" s="80"/>
      <c r="E69" s="80"/>
      <c r="F69" s="80"/>
      <c r="G69" s="80"/>
      <c r="H69" s="80"/>
      <c r="I69" s="80"/>
      <c r="J69" s="80"/>
      <c r="K69" s="80"/>
      <c r="L69" s="387" t="str">
        <f>L15</f>
        <v>E</v>
      </c>
      <c r="M69" s="387">
        <f>M15</f>
        <v>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387" t="str">
        <f>X15</f>
        <v>F</v>
      </c>
      <c r="Y69" s="387">
        <f>Y15</f>
        <v>0</v>
      </c>
      <c r="Z69" s="80"/>
      <c r="AA69" s="80"/>
      <c r="AB69" s="80"/>
      <c r="AC69" s="80"/>
      <c r="AD69" s="80"/>
      <c r="AE69" s="80"/>
      <c r="AF69" s="80"/>
      <c r="AG69" s="80"/>
      <c r="AH69" s="80"/>
      <c r="AI69" s="81"/>
      <c r="AL69" s="81"/>
      <c r="AO69" s="81"/>
    </row>
    <row r="70" spans="2:41" s="82" customFormat="1" ht="8.1" customHeight="1" x14ac:dyDescent="0.2">
      <c r="B70" s="387">
        <f>B16</f>
        <v>0</v>
      </c>
      <c r="C70" s="387">
        <f>C16</f>
        <v>0</v>
      </c>
      <c r="D70" s="80"/>
      <c r="E70" s="1">
        <f t="shared" ref="E70:I73" si="42">E16</f>
        <v>0</v>
      </c>
      <c r="F70" s="1">
        <f t="shared" si="42"/>
        <v>0</v>
      </c>
      <c r="G70" s="1">
        <f t="shared" si="42"/>
        <v>0</v>
      </c>
      <c r="H70" s="1">
        <f t="shared" si="42"/>
        <v>0</v>
      </c>
      <c r="I70" s="1">
        <f t="shared" si="42"/>
        <v>0</v>
      </c>
      <c r="J70" s="80"/>
      <c r="K70" s="80"/>
      <c r="L70" s="387">
        <f>L16</f>
        <v>0</v>
      </c>
      <c r="M70" s="387">
        <f>M16</f>
        <v>0</v>
      </c>
      <c r="N70" s="80"/>
      <c r="O70" s="80"/>
      <c r="P70" s="80"/>
      <c r="Q70" s="1"/>
      <c r="R70" s="1"/>
      <c r="S70" s="1"/>
      <c r="T70" s="1"/>
      <c r="U70" s="1"/>
      <c r="V70" s="80"/>
      <c r="W70" s="80"/>
      <c r="X70" s="387">
        <f>X16</f>
        <v>0</v>
      </c>
      <c r="Y70" s="387">
        <f>Y16</f>
        <v>0</v>
      </c>
      <c r="Z70" s="80"/>
      <c r="AA70" s="80"/>
      <c r="AB70" s="80"/>
      <c r="AC70" s="1">
        <f t="shared" ref="AC70:AH79" si="43">AC16</f>
        <v>0</v>
      </c>
      <c r="AD70" s="1">
        <f t="shared" si="43"/>
        <v>0</v>
      </c>
      <c r="AE70" s="1">
        <f t="shared" si="43"/>
        <v>0</v>
      </c>
      <c r="AF70" s="1">
        <f t="shared" si="43"/>
        <v>0</v>
      </c>
      <c r="AG70" s="1">
        <f t="shared" si="43"/>
        <v>0</v>
      </c>
      <c r="AH70" s="80"/>
      <c r="AI70" s="81"/>
      <c r="AL70" s="81"/>
      <c r="AO70" s="81"/>
    </row>
    <row r="71" spans="2:41" s="82" customFormat="1" ht="8.1" customHeight="1" x14ac:dyDescent="0.2">
      <c r="B71" s="287"/>
      <c r="C71" s="287"/>
      <c r="D71" s="80"/>
      <c r="E71" s="1">
        <f t="shared" si="42"/>
        <v>0</v>
      </c>
      <c r="F71" s="1">
        <f t="shared" si="42"/>
        <v>0</v>
      </c>
      <c r="G71" s="1">
        <f t="shared" si="42"/>
        <v>0</v>
      </c>
      <c r="H71" s="1">
        <f t="shared" si="42"/>
        <v>0</v>
      </c>
      <c r="I71" s="1">
        <f t="shared" si="42"/>
        <v>0</v>
      </c>
      <c r="J71" s="80"/>
      <c r="K71" s="80"/>
      <c r="L71" s="287"/>
      <c r="M71" s="287"/>
      <c r="N71" s="80"/>
      <c r="O71" s="80"/>
      <c r="P71" s="80"/>
      <c r="Q71" s="1">
        <f t="shared" ref="Q71:U73" si="44">Q17</f>
        <v>0</v>
      </c>
      <c r="R71" s="1">
        <f t="shared" si="44"/>
        <v>0</v>
      </c>
      <c r="S71" s="1">
        <f t="shared" si="44"/>
        <v>0</v>
      </c>
      <c r="T71" s="1">
        <f t="shared" si="44"/>
        <v>0</v>
      </c>
      <c r="U71" s="1">
        <f t="shared" si="44"/>
        <v>0</v>
      </c>
      <c r="V71" s="80"/>
      <c r="W71" s="80"/>
      <c r="X71" s="287"/>
      <c r="Y71" s="287"/>
      <c r="Z71" s="80"/>
      <c r="AA71" s="80"/>
      <c r="AB71" s="80"/>
      <c r="AC71" s="1">
        <f t="shared" si="43"/>
        <v>0</v>
      </c>
      <c r="AD71" s="1">
        <f t="shared" si="43"/>
        <v>0</v>
      </c>
      <c r="AE71" s="1">
        <f t="shared" si="43"/>
        <v>0</v>
      </c>
      <c r="AF71" s="1">
        <f t="shared" si="43"/>
        <v>0</v>
      </c>
      <c r="AG71" s="1">
        <f t="shared" si="43"/>
        <v>0</v>
      </c>
      <c r="AH71" s="80"/>
      <c r="AI71" s="81"/>
      <c r="AL71" s="81"/>
      <c r="AO71" s="81"/>
    </row>
    <row r="72" spans="2:41" s="82" customFormat="1" ht="8.1" customHeight="1" x14ac:dyDescent="0.2">
      <c r="B72" s="287"/>
      <c r="C72" s="287"/>
      <c r="D72" s="80"/>
      <c r="E72" s="1">
        <f t="shared" si="42"/>
        <v>0</v>
      </c>
      <c r="F72" s="329">
        <f t="shared" si="42"/>
        <v>0</v>
      </c>
      <c r="G72" s="151">
        <f t="shared" ca="1" si="42"/>
        <v>1</v>
      </c>
      <c r="H72" s="151">
        <f t="shared" ca="1" si="42"/>
        <v>3</v>
      </c>
      <c r="I72" s="151">
        <f t="shared" ca="1" si="42"/>
        <v>0</v>
      </c>
      <c r="J72" s="389"/>
      <c r="K72" s="80"/>
      <c r="L72" s="287"/>
      <c r="M72" s="287"/>
      <c r="N72" s="80"/>
      <c r="O72" s="80"/>
      <c r="P72" s="80"/>
      <c r="Q72" s="329">
        <f t="shared" si="44"/>
        <v>0</v>
      </c>
      <c r="R72" s="151">
        <f t="shared" ca="1" si="44"/>
        <v>0</v>
      </c>
      <c r="S72" s="151">
        <f t="shared" ca="1" si="44"/>
        <v>3</v>
      </c>
      <c r="T72" s="151">
        <f t="shared" ca="1" si="44"/>
        <v>0</v>
      </c>
      <c r="U72" s="151">
        <f t="shared" ca="1" si="44"/>
        <v>1</v>
      </c>
      <c r="V72" s="389"/>
      <c r="W72" s="80"/>
      <c r="X72" s="287"/>
      <c r="Y72" s="287"/>
      <c r="Z72" s="80"/>
      <c r="AA72" s="80"/>
      <c r="AB72" s="80"/>
      <c r="AC72" s="151">
        <f t="shared" ca="1" si="43"/>
        <v>8</v>
      </c>
      <c r="AD72" s="151">
        <f t="shared" ca="1" si="43"/>
        <v>7</v>
      </c>
      <c r="AE72" s="151">
        <f t="shared" ca="1" si="43"/>
        <v>0</v>
      </c>
      <c r="AF72" s="151">
        <f t="shared" ca="1" si="43"/>
        <v>3</v>
      </c>
      <c r="AG72" s="151">
        <f t="shared" ca="1" si="43"/>
        <v>7</v>
      </c>
      <c r="AH72" s="80"/>
      <c r="AI72" s="81"/>
      <c r="AL72" s="81"/>
      <c r="AO72" s="81"/>
    </row>
    <row r="73" spans="2:41" s="82" customFormat="1" ht="8.1" customHeight="1" x14ac:dyDescent="0.2">
      <c r="B73" s="371">
        <f>B19</f>
        <v>1</v>
      </c>
      <c r="C73" s="371">
        <f>C19</f>
        <v>0</v>
      </c>
      <c r="D73" s="80"/>
      <c r="E73" s="1">
        <f t="shared" si="42"/>
        <v>0</v>
      </c>
      <c r="F73" s="330">
        <f t="shared" si="42"/>
        <v>0</v>
      </c>
      <c r="G73" s="152">
        <f t="shared" ca="1" si="42"/>
        <v>1</v>
      </c>
      <c r="H73" s="152">
        <f t="shared" ca="1" si="42"/>
        <v>2</v>
      </c>
      <c r="I73" s="152">
        <f t="shared" ca="1" si="42"/>
        <v>0</v>
      </c>
      <c r="J73" s="1">
        <f t="shared" ref="J73:J79" si="45">J19</f>
        <v>0</v>
      </c>
      <c r="K73" s="80"/>
      <c r="L73" s="371">
        <f>L19</f>
        <v>1</v>
      </c>
      <c r="M73" s="371">
        <f>M19</f>
        <v>0</v>
      </c>
      <c r="N73" s="80"/>
      <c r="O73" s="80"/>
      <c r="P73" s="80"/>
      <c r="Q73" s="386">
        <f t="shared" si="44"/>
        <v>0</v>
      </c>
      <c r="R73" s="386">
        <f t="shared" ca="1" si="44"/>
        <v>0</v>
      </c>
      <c r="S73" s="386">
        <f t="shared" ca="1" si="44"/>
        <v>0</v>
      </c>
      <c r="T73" s="386">
        <f t="shared" ca="1" si="44"/>
        <v>0</v>
      </c>
      <c r="U73" s="386">
        <f t="shared" ca="1" si="44"/>
        <v>0</v>
      </c>
      <c r="V73" s="1">
        <f t="shared" ref="V73:V79" si="46">V19</f>
        <v>0</v>
      </c>
      <c r="W73" s="80"/>
      <c r="X73" s="371">
        <f>X19</f>
        <v>1</v>
      </c>
      <c r="Y73" s="371">
        <f>Y19</f>
        <v>0</v>
      </c>
      <c r="Z73" s="80"/>
      <c r="AA73" s="80"/>
      <c r="AB73" s="80"/>
      <c r="AC73" s="152">
        <f t="shared" ca="1" si="43"/>
        <v>7</v>
      </c>
      <c r="AD73" s="152">
        <f t="shared" ca="1" si="43"/>
        <v>6</v>
      </c>
      <c r="AE73" s="152">
        <f t="shared" ca="1" si="43"/>
        <v>0</v>
      </c>
      <c r="AF73" s="152">
        <f t="shared" ca="1" si="43"/>
        <v>3</v>
      </c>
      <c r="AG73" s="152">
        <f t="shared" ca="1" si="43"/>
        <v>6</v>
      </c>
      <c r="AH73" s="1">
        <f t="shared" si="43"/>
        <v>0</v>
      </c>
      <c r="AI73" s="81"/>
      <c r="AL73" s="81"/>
      <c r="AO73" s="81"/>
    </row>
    <row r="74" spans="2:41" ht="18" customHeight="1" x14ac:dyDescent="0.3">
      <c r="B74" s="11"/>
      <c r="C74" s="11"/>
      <c r="D74" s="14"/>
      <c r="E74" s="14"/>
      <c r="F74" s="14"/>
      <c r="G74" s="14" t="str">
        <f ca="1">G20</f>
        <v>9</v>
      </c>
      <c r="H74" s="14" t="str">
        <f ca="1">H20</f>
        <v>2</v>
      </c>
      <c r="I74" s="14" t="str">
        <f ca="1">I20</f>
        <v>6,</v>
      </c>
      <c r="J74" s="14" t="str">
        <f t="shared" ca="1" si="45"/>
        <v>1</v>
      </c>
      <c r="K74" s="11"/>
      <c r="L74" s="11"/>
      <c r="M74" s="11"/>
      <c r="N74" s="11"/>
      <c r="O74" s="11"/>
      <c r="P74" s="14"/>
      <c r="Q74" s="14"/>
      <c r="R74" s="14" t="str">
        <f ca="1">R20</f>
        <v>6</v>
      </c>
      <c r="S74" s="14" t="str">
        <f ca="1">S20</f>
        <v>1,</v>
      </c>
      <c r="T74" s="14" t="str">
        <f ca="1">T20</f>
        <v>6</v>
      </c>
      <c r="U74" s="14" t="str">
        <f ca="1">U20</f>
        <v>1</v>
      </c>
      <c r="V74" s="14" t="str">
        <f t="shared" ca="1" si="46"/>
        <v>3</v>
      </c>
      <c r="W74" s="11"/>
      <c r="X74" s="11"/>
      <c r="Y74" s="11"/>
      <c r="Z74" s="11"/>
      <c r="AA74" s="11"/>
      <c r="AB74" s="14"/>
      <c r="AC74" s="14" t="str">
        <f t="shared" ca="1" si="43"/>
        <v>2</v>
      </c>
      <c r="AD74" s="14" t="str">
        <f t="shared" ca="1" si="43"/>
        <v>9</v>
      </c>
      <c r="AE74" s="14" t="str">
        <f t="shared" ca="1" si="43"/>
        <v>8,</v>
      </c>
      <c r="AF74" s="14" t="str">
        <f t="shared" ca="1" si="43"/>
        <v>0</v>
      </c>
      <c r="AG74" s="14" t="str">
        <f t="shared" ca="1" si="43"/>
        <v>3</v>
      </c>
      <c r="AH74" s="14" t="str">
        <f t="shared" ca="1" si="43"/>
        <v>8</v>
      </c>
    </row>
    <row r="75" spans="2:41" ht="18" customHeight="1" thickBot="1" x14ac:dyDescent="0.35">
      <c r="B75" s="17"/>
      <c r="C75" s="17"/>
      <c r="D75" s="378" t="str">
        <f>D21</f>
        <v>×</v>
      </c>
      <c r="E75" s="14"/>
      <c r="F75" s="14"/>
      <c r="G75" s="14"/>
      <c r="H75" s="14"/>
      <c r="I75" s="97" t="str">
        <f ca="1">I21</f>
        <v>6,</v>
      </c>
      <c r="J75" s="391" t="str">
        <f t="shared" ca="1" si="45"/>
        <v>4</v>
      </c>
      <c r="K75" s="11"/>
      <c r="L75" s="17"/>
      <c r="M75" s="17"/>
      <c r="N75" s="17"/>
      <c r="O75" s="378" t="str">
        <f>O21</f>
        <v>×</v>
      </c>
      <c r="P75" s="14"/>
      <c r="Q75" s="14"/>
      <c r="R75" s="14"/>
      <c r="S75" s="14"/>
      <c r="T75" s="14"/>
      <c r="U75" s="97" t="str">
        <f ca="1">U21</f>
        <v>5</v>
      </c>
      <c r="V75" s="391" t="str">
        <f t="shared" ca="1" si="46"/>
        <v>0</v>
      </c>
      <c r="W75" s="11"/>
      <c r="X75" s="17"/>
      <c r="Y75" s="17"/>
      <c r="Z75" s="378" t="str">
        <f>Z21</f>
        <v>×</v>
      </c>
      <c r="AA75" s="11"/>
      <c r="AB75" s="14"/>
      <c r="AC75" s="14"/>
      <c r="AD75" s="14"/>
      <c r="AE75" s="14"/>
      <c r="AF75" s="14"/>
      <c r="AG75" s="97" t="str">
        <f ca="1">AG21</f>
        <v>9,</v>
      </c>
      <c r="AH75" s="391" t="str">
        <f t="shared" ca="1" si="43"/>
        <v>8</v>
      </c>
    </row>
    <row r="76" spans="2:41" s="82" customFormat="1" ht="8.1" customHeight="1" thickTop="1" x14ac:dyDescent="0.2">
      <c r="B76" s="113">
        <f>B22</f>
        <v>0</v>
      </c>
      <c r="C76" s="113">
        <f>C22</f>
        <v>0</v>
      </c>
      <c r="D76" s="113">
        <f>D22</f>
        <v>0</v>
      </c>
      <c r="E76" s="109">
        <f ca="1">E22</f>
        <v>0</v>
      </c>
      <c r="F76" s="109">
        <f ca="1">F22</f>
        <v>1</v>
      </c>
      <c r="G76" s="109">
        <f ca="1">G22</f>
        <v>0</v>
      </c>
      <c r="H76" s="109">
        <f ca="1">H22</f>
        <v>1</v>
      </c>
      <c r="I76" s="109">
        <f ca="1">I22</f>
        <v>0</v>
      </c>
      <c r="J76" s="109">
        <f t="shared" si="45"/>
        <v>0</v>
      </c>
      <c r="K76" s="392"/>
      <c r="L76" s="113">
        <f>L22</f>
        <v>0</v>
      </c>
      <c r="M76" s="113">
        <f>M22</f>
        <v>0</v>
      </c>
      <c r="N76" s="113">
        <f>N22</f>
        <v>0</v>
      </c>
      <c r="O76" s="113">
        <f>O22</f>
        <v>0</v>
      </c>
      <c r="P76" s="109">
        <f ca="1">P22</f>
        <v>0</v>
      </c>
      <c r="Q76" s="109">
        <f ca="1">Q22</f>
        <v>0</v>
      </c>
      <c r="R76" s="109">
        <f ca="1">R22</f>
        <v>0</v>
      </c>
      <c r="S76" s="109">
        <f ca="1">S22</f>
        <v>0</v>
      </c>
      <c r="T76" s="109">
        <f ca="1">T22</f>
        <v>0</v>
      </c>
      <c r="U76" s="109">
        <f>U22</f>
        <v>0</v>
      </c>
      <c r="V76" s="109">
        <f t="shared" si="46"/>
        <v>0</v>
      </c>
      <c r="W76" s="392"/>
      <c r="X76" s="113"/>
      <c r="Y76" s="113"/>
      <c r="Z76" s="113">
        <f>Z22</f>
        <v>0</v>
      </c>
      <c r="AA76" s="109">
        <f t="shared" ref="AA76:AF79" ca="1" si="47">AA22</f>
        <v>0</v>
      </c>
      <c r="AB76" s="109">
        <f t="shared" ca="1" si="47"/>
        <v>1</v>
      </c>
      <c r="AC76" s="109">
        <f t="shared" ca="1" si="47"/>
        <v>1</v>
      </c>
      <c r="AD76" s="109">
        <f t="shared" ca="1" si="47"/>
        <v>0</v>
      </c>
      <c r="AE76" s="109">
        <f t="shared" ca="1" si="47"/>
        <v>0</v>
      </c>
      <c r="AF76" s="109">
        <f t="shared" ca="1" si="47"/>
        <v>0</v>
      </c>
      <c r="AG76" s="109">
        <f ca="1">AG22</f>
        <v>0</v>
      </c>
      <c r="AH76" s="109">
        <f t="shared" si="43"/>
        <v>0</v>
      </c>
      <c r="AI76" s="81"/>
      <c r="AL76" s="81"/>
      <c r="AO76" s="81"/>
    </row>
    <row r="77" spans="2:41" ht="18" customHeight="1" x14ac:dyDescent="0.3">
      <c r="B77" s="29"/>
      <c r="C77" s="29"/>
      <c r="D77" s="29"/>
      <c r="E77" s="29"/>
      <c r="F77" s="145" t="str">
        <f t="shared" ref="F77:H79" ca="1" si="48">F23</f>
        <v>3</v>
      </c>
      <c r="G77" s="138" t="str">
        <f t="shared" ca="1" si="48"/>
        <v>7</v>
      </c>
      <c r="H77" s="138" t="str">
        <f t="shared" ca="1" si="48"/>
        <v>0</v>
      </c>
      <c r="I77" s="138" t="str">
        <f ca="1">I23</f>
        <v>4</v>
      </c>
      <c r="J77" s="138" t="str">
        <f t="shared" ca="1" si="45"/>
        <v>4</v>
      </c>
      <c r="K77" s="14"/>
      <c r="L77" s="29"/>
      <c r="M77" s="29"/>
      <c r="N77" s="29"/>
      <c r="O77" s="29"/>
      <c r="P77" s="401"/>
      <c r="Q77" s="401" t="str">
        <f t="shared" ref="Q77:T79" ca="1" si="49">Q23</f>
        <v>0</v>
      </c>
      <c r="R77" s="402" t="str">
        <f t="shared" ca="1" si="49"/>
        <v>8</v>
      </c>
      <c r="S77" s="402" t="str">
        <f t="shared" ca="1" si="49"/>
        <v>0,</v>
      </c>
      <c r="T77" s="402" t="str">
        <f t="shared" ca="1" si="49"/>
        <v>6</v>
      </c>
      <c r="U77" s="402" t="str">
        <f ca="1">U23</f>
        <v>5</v>
      </c>
      <c r="V77" s="138">
        <f t="shared" si="46"/>
        <v>0</v>
      </c>
      <c r="W77" s="14"/>
      <c r="X77" s="29"/>
      <c r="Y77" s="29"/>
      <c r="Z77" s="29"/>
      <c r="AA77" s="29"/>
      <c r="AB77" s="145" t="str">
        <f t="shared" ca="1" si="47"/>
        <v>2</v>
      </c>
      <c r="AC77" s="138" t="str">
        <f t="shared" ca="1" si="47"/>
        <v>3</v>
      </c>
      <c r="AD77" s="138" t="str">
        <f t="shared" ca="1" si="47"/>
        <v>8</v>
      </c>
      <c r="AE77" s="138" t="str">
        <f t="shared" ca="1" si="47"/>
        <v>4</v>
      </c>
      <c r="AF77" s="138" t="str">
        <f t="shared" ca="1" si="47"/>
        <v>3</v>
      </c>
      <c r="AG77" s="138" t="str">
        <f ca="1">AG23</f>
        <v>0</v>
      </c>
      <c r="AH77" s="138" t="str">
        <f t="shared" ca="1" si="43"/>
        <v>4</v>
      </c>
    </row>
    <row r="78" spans="2:41" ht="18" customHeight="1" thickBot="1" x14ac:dyDescent="0.35">
      <c r="B78" s="29"/>
      <c r="C78" s="29"/>
      <c r="D78" s="359" t="str">
        <f>D24</f>
        <v>+</v>
      </c>
      <c r="E78" s="141" t="str">
        <f ca="1">E24</f>
        <v>5</v>
      </c>
      <c r="F78" s="144" t="str">
        <f t="shared" ca="1" si="48"/>
        <v>5</v>
      </c>
      <c r="G78" s="144" t="str">
        <f t="shared" ca="1" si="48"/>
        <v>5</v>
      </c>
      <c r="H78" s="144" t="str">
        <f t="shared" ca="1" si="48"/>
        <v>6</v>
      </c>
      <c r="I78" s="144" t="str">
        <f ca="1">I24</f>
        <v>6</v>
      </c>
      <c r="J78" s="144">
        <f t="shared" si="45"/>
        <v>0</v>
      </c>
      <c r="K78" s="14"/>
      <c r="L78" s="29"/>
      <c r="M78" s="29"/>
      <c r="N78" s="29"/>
      <c r="O78" s="393"/>
      <c r="P78" s="394"/>
      <c r="Q78" s="361"/>
      <c r="R78" s="361"/>
      <c r="S78" s="361"/>
      <c r="T78" s="361"/>
      <c r="U78" s="361"/>
      <c r="V78" s="361"/>
      <c r="W78" s="14"/>
      <c r="X78" s="29"/>
      <c r="Y78" s="29"/>
      <c r="Z78" s="359" t="str">
        <f>Z24</f>
        <v>+</v>
      </c>
      <c r="AA78" s="141" t="str">
        <f ca="1">AA24</f>
        <v>2</v>
      </c>
      <c r="AB78" s="144" t="str">
        <f t="shared" ca="1" si="47"/>
        <v>6</v>
      </c>
      <c r="AC78" s="144" t="str">
        <f t="shared" ca="1" si="47"/>
        <v>8</v>
      </c>
      <c r="AD78" s="144" t="str">
        <f t="shared" ca="1" si="47"/>
        <v>2</v>
      </c>
      <c r="AE78" s="144" t="str">
        <f t="shared" ca="1" si="47"/>
        <v>3</v>
      </c>
      <c r="AF78" s="144" t="str">
        <f t="shared" ca="1" si="47"/>
        <v>4</v>
      </c>
      <c r="AG78" s="144" t="str">
        <f ca="1">AG24</f>
        <v>2</v>
      </c>
      <c r="AH78" s="144">
        <f t="shared" si="43"/>
        <v>0</v>
      </c>
    </row>
    <row r="79" spans="2:41" s="123" customFormat="1" ht="18" customHeight="1" thickTop="1" x14ac:dyDescent="0.3">
      <c r="B79" s="125"/>
      <c r="C79" s="125"/>
      <c r="D79" s="125"/>
      <c r="E79" s="116">
        <f ca="1">E25</f>
        <v>5</v>
      </c>
      <c r="F79" s="119" t="str">
        <f t="shared" ca="1" si="48"/>
        <v>9</v>
      </c>
      <c r="G79" s="119" t="str">
        <f t="shared" ca="1" si="48"/>
        <v>2</v>
      </c>
      <c r="H79" s="119" t="str">
        <f t="shared" ca="1" si="48"/>
        <v>7,</v>
      </c>
      <c r="I79" s="119" t="str">
        <f ca="1">I25</f>
        <v>0</v>
      </c>
      <c r="J79" s="119" t="str">
        <f t="shared" ca="1" si="45"/>
        <v>4</v>
      </c>
      <c r="K79" s="128"/>
      <c r="L79" s="125"/>
      <c r="M79" s="125"/>
      <c r="N79" s="125"/>
      <c r="O79" s="125"/>
      <c r="P79" s="395">
        <f>P25</f>
        <v>0</v>
      </c>
      <c r="Q79" s="125">
        <f t="shared" si="49"/>
        <v>0</v>
      </c>
      <c r="R79" s="125">
        <f t="shared" si="49"/>
        <v>0</v>
      </c>
      <c r="S79" s="125">
        <f t="shared" si="49"/>
        <v>0</v>
      </c>
      <c r="T79" s="125">
        <f t="shared" si="49"/>
        <v>0</v>
      </c>
      <c r="U79" s="125">
        <f>U25</f>
        <v>0</v>
      </c>
      <c r="V79" s="125">
        <f t="shared" si="46"/>
        <v>0</v>
      </c>
      <c r="W79" s="128"/>
      <c r="X79" s="125"/>
      <c r="Y79" s="125"/>
      <c r="Z79" s="125"/>
      <c r="AA79" s="116">
        <f ca="1">AA25</f>
        <v>2</v>
      </c>
      <c r="AB79" s="119" t="str">
        <f t="shared" ca="1" si="47"/>
        <v>9</v>
      </c>
      <c r="AC79" s="119" t="str">
        <f t="shared" ca="1" si="47"/>
        <v>2</v>
      </c>
      <c r="AD79" s="119" t="str">
        <f t="shared" ca="1" si="47"/>
        <v>0,</v>
      </c>
      <c r="AE79" s="119" t="str">
        <f t="shared" ca="1" si="47"/>
        <v>7</v>
      </c>
      <c r="AF79" s="119" t="str">
        <f t="shared" ca="1" si="47"/>
        <v>7</v>
      </c>
      <c r="AG79" s="119" t="str">
        <f ca="1">AG25</f>
        <v>2</v>
      </c>
      <c r="AH79" s="119" t="str">
        <f t="shared" ca="1" si="43"/>
        <v>4</v>
      </c>
      <c r="AI79" s="122"/>
      <c r="AL79" s="122"/>
      <c r="AO79" s="122"/>
    </row>
    <row r="80" spans="2:41" ht="18" customHeight="1" x14ac:dyDescent="0.3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2:41" ht="18" customHeight="1" x14ac:dyDescent="0.3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2:41" s="82" customFormat="1" ht="8.1" customHeight="1" x14ac:dyDescent="0.2">
      <c r="B82" s="387" t="str">
        <f>B28</f>
        <v>G</v>
      </c>
      <c r="C82" s="387">
        <f>C28</f>
        <v>0</v>
      </c>
      <c r="D82" s="80"/>
      <c r="E82" s="80"/>
      <c r="F82" s="80"/>
      <c r="G82" s="80"/>
      <c r="H82" s="80"/>
      <c r="I82" s="80"/>
      <c r="J82" s="80"/>
      <c r="K82" s="80"/>
      <c r="L82" s="387" t="str">
        <f>L28</f>
        <v>H</v>
      </c>
      <c r="M82" s="387">
        <f>M28</f>
        <v>0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387" t="str">
        <f>X28</f>
        <v>I</v>
      </c>
      <c r="Y82" s="387">
        <f>Y28</f>
        <v>0</v>
      </c>
      <c r="Z82" s="80"/>
      <c r="AA82" s="80"/>
      <c r="AB82" s="80"/>
      <c r="AC82" s="80"/>
      <c r="AD82" s="80"/>
      <c r="AE82" s="80"/>
      <c r="AF82" s="80"/>
      <c r="AG82" s="80"/>
      <c r="AH82" s="80"/>
      <c r="AI82" s="81"/>
      <c r="AL82" s="81"/>
      <c r="AO82" s="81"/>
    </row>
    <row r="83" spans="2:41" s="82" customFormat="1" ht="8.1" customHeight="1" x14ac:dyDescent="0.2">
      <c r="B83" s="387">
        <f>B29</f>
        <v>0</v>
      </c>
      <c r="C83" s="387">
        <f>C29</f>
        <v>0</v>
      </c>
      <c r="D83" s="80"/>
      <c r="E83" s="1">
        <f t="shared" ref="E83:J93" si="50">E29</f>
        <v>0</v>
      </c>
      <c r="F83" s="1">
        <f t="shared" si="50"/>
        <v>0</v>
      </c>
      <c r="G83" s="1">
        <f t="shared" si="50"/>
        <v>0</v>
      </c>
      <c r="H83" s="1">
        <f t="shared" si="50"/>
        <v>0</v>
      </c>
      <c r="I83" s="1">
        <f t="shared" si="50"/>
        <v>0</v>
      </c>
      <c r="J83" s="80"/>
      <c r="K83" s="80"/>
      <c r="L83" s="387">
        <f>L29</f>
        <v>0</v>
      </c>
      <c r="M83" s="387">
        <f>M29</f>
        <v>0</v>
      </c>
      <c r="N83" s="80"/>
      <c r="O83" s="80"/>
      <c r="P83" s="80"/>
      <c r="Q83" s="1">
        <f t="shared" ref="Q83:U86" si="51">Q29</f>
        <v>0</v>
      </c>
      <c r="R83" s="1">
        <f t="shared" si="51"/>
        <v>0</v>
      </c>
      <c r="S83" s="1">
        <f t="shared" si="51"/>
        <v>0</v>
      </c>
      <c r="T83" s="1">
        <f t="shared" si="51"/>
        <v>0</v>
      </c>
      <c r="U83" s="1">
        <f t="shared" si="51"/>
        <v>0</v>
      </c>
      <c r="V83" s="80"/>
      <c r="W83" s="80"/>
      <c r="X83" s="387">
        <f>X29</f>
        <v>0</v>
      </c>
      <c r="Y83" s="387">
        <f>Y29</f>
        <v>0</v>
      </c>
      <c r="Z83" s="80"/>
      <c r="AA83" s="80"/>
      <c r="AB83" s="80"/>
      <c r="AC83" s="1">
        <f t="shared" ref="AC83:AG86" si="52">AC29</f>
        <v>0</v>
      </c>
      <c r="AD83" s="1">
        <f t="shared" si="52"/>
        <v>0</v>
      </c>
      <c r="AE83" s="1">
        <f t="shared" si="52"/>
        <v>0</v>
      </c>
      <c r="AF83" s="1">
        <f t="shared" si="52"/>
        <v>0</v>
      </c>
      <c r="AG83" s="1">
        <f t="shared" si="52"/>
        <v>0</v>
      </c>
      <c r="AH83" s="80"/>
      <c r="AI83" s="81"/>
      <c r="AL83" s="81"/>
      <c r="AO83" s="81"/>
    </row>
    <row r="84" spans="2:41" s="82" customFormat="1" ht="8.1" customHeight="1" x14ac:dyDescent="0.2">
      <c r="B84" s="287"/>
      <c r="C84" s="287"/>
      <c r="D84" s="80"/>
      <c r="E84" s="1">
        <f t="shared" si="50"/>
        <v>0</v>
      </c>
      <c r="F84" s="1">
        <f>F30</f>
        <v>0</v>
      </c>
      <c r="G84" s="153">
        <f ca="1">G30</f>
        <v>7</v>
      </c>
      <c r="H84" s="153">
        <f t="shared" ca="1" si="50"/>
        <v>1</v>
      </c>
      <c r="I84" s="153">
        <f t="shared" ca="1" si="50"/>
        <v>6</v>
      </c>
      <c r="J84" s="80"/>
      <c r="K84" s="80"/>
      <c r="L84" s="287"/>
      <c r="M84" s="287"/>
      <c r="N84" s="80"/>
      <c r="O84" s="80"/>
      <c r="P84" s="80"/>
      <c r="Q84" s="1">
        <f t="shared" si="51"/>
        <v>0</v>
      </c>
      <c r="R84" s="331">
        <f t="shared" si="51"/>
        <v>0</v>
      </c>
      <c r="S84" s="153">
        <f t="shared" ca="1" si="51"/>
        <v>2</v>
      </c>
      <c r="T84" s="153">
        <f t="shared" ca="1" si="51"/>
        <v>6</v>
      </c>
      <c r="U84" s="153">
        <f t="shared" ca="1" si="51"/>
        <v>5</v>
      </c>
      <c r="V84" s="80"/>
      <c r="W84" s="80"/>
      <c r="X84" s="287"/>
      <c r="Y84" s="287"/>
      <c r="Z84" s="80"/>
      <c r="AA84" s="80"/>
      <c r="AB84" s="80"/>
      <c r="AC84" s="384">
        <f t="shared" si="52"/>
        <v>0</v>
      </c>
      <c r="AD84" s="384">
        <f t="shared" si="52"/>
        <v>0</v>
      </c>
      <c r="AE84" s="153">
        <f t="shared" ca="1" si="52"/>
        <v>3</v>
      </c>
      <c r="AF84" s="153">
        <f t="shared" ca="1" si="52"/>
        <v>0</v>
      </c>
      <c r="AG84" s="153">
        <f t="shared" ca="1" si="52"/>
        <v>3</v>
      </c>
      <c r="AH84" s="80"/>
      <c r="AI84" s="81"/>
      <c r="AL84" s="81"/>
      <c r="AO84" s="81"/>
    </row>
    <row r="85" spans="2:41" s="82" customFormat="1" ht="8.1" customHeight="1" x14ac:dyDescent="0.2">
      <c r="B85" s="287"/>
      <c r="C85" s="287"/>
      <c r="D85" s="80"/>
      <c r="E85" s="1">
        <f t="shared" si="50"/>
        <v>0</v>
      </c>
      <c r="F85" s="1">
        <f t="shared" si="50"/>
        <v>0</v>
      </c>
      <c r="G85" s="151">
        <f t="shared" ca="1" si="50"/>
        <v>0</v>
      </c>
      <c r="H85" s="151">
        <f t="shared" ca="1" si="50"/>
        <v>0</v>
      </c>
      <c r="I85" s="151">
        <f t="shared" ca="1" si="50"/>
        <v>0</v>
      </c>
      <c r="J85" s="80"/>
      <c r="K85" s="80"/>
      <c r="L85" s="287"/>
      <c r="M85" s="287"/>
      <c r="N85" s="80"/>
      <c r="O85" s="80"/>
      <c r="P85" s="80"/>
      <c r="Q85" s="1">
        <f t="shared" si="51"/>
        <v>0</v>
      </c>
      <c r="R85" s="329">
        <f t="shared" si="51"/>
        <v>0</v>
      </c>
      <c r="S85" s="151">
        <f t="shared" ca="1" si="51"/>
        <v>2</v>
      </c>
      <c r="T85" s="151">
        <f t="shared" ca="1" si="51"/>
        <v>5</v>
      </c>
      <c r="U85" s="151">
        <f t="shared" ca="1" si="51"/>
        <v>4</v>
      </c>
      <c r="V85" s="80"/>
      <c r="W85" s="80"/>
      <c r="X85" s="287"/>
      <c r="Y85" s="287"/>
      <c r="Z85" s="80"/>
      <c r="AA85" s="80"/>
      <c r="AB85" s="80"/>
      <c r="AC85" s="385">
        <f t="shared" si="52"/>
        <v>0</v>
      </c>
      <c r="AD85" s="385">
        <f t="shared" si="52"/>
        <v>0</v>
      </c>
      <c r="AE85" s="151">
        <f t="shared" ca="1" si="52"/>
        <v>3</v>
      </c>
      <c r="AF85" s="151">
        <f t="shared" ca="1" si="52"/>
        <v>0</v>
      </c>
      <c r="AG85" s="151">
        <f t="shared" ca="1" si="52"/>
        <v>3</v>
      </c>
      <c r="AH85" s="80"/>
      <c r="AI85" s="81"/>
      <c r="AL85" s="81"/>
      <c r="AO85" s="81"/>
    </row>
    <row r="86" spans="2:41" s="82" customFormat="1" ht="8.1" customHeight="1" x14ac:dyDescent="0.2">
      <c r="B86" s="371">
        <f>B32</f>
        <v>1</v>
      </c>
      <c r="C86" s="371">
        <f>C32</f>
        <v>0</v>
      </c>
      <c r="D86" s="80"/>
      <c r="E86" s="1">
        <f t="shared" si="50"/>
        <v>0</v>
      </c>
      <c r="F86" s="1">
        <f t="shared" si="50"/>
        <v>0</v>
      </c>
      <c r="G86" s="152">
        <f t="shared" ca="1" si="50"/>
        <v>5</v>
      </c>
      <c r="H86" s="152">
        <f t="shared" ca="1" si="50"/>
        <v>1</v>
      </c>
      <c r="I86" s="152">
        <f t="shared" ca="1" si="50"/>
        <v>4</v>
      </c>
      <c r="J86" s="1">
        <f t="shared" si="50"/>
        <v>0</v>
      </c>
      <c r="K86" s="80"/>
      <c r="L86" s="371">
        <f>L32</f>
        <v>1</v>
      </c>
      <c r="M86" s="371">
        <f>M32</f>
        <v>0</v>
      </c>
      <c r="N86" s="80"/>
      <c r="O86" s="80"/>
      <c r="P86" s="80"/>
      <c r="Q86" s="1">
        <f t="shared" si="51"/>
        <v>0</v>
      </c>
      <c r="R86" s="330">
        <f t="shared" si="51"/>
        <v>0</v>
      </c>
      <c r="S86" s="152">
        <f t="shared" ca="1" si="51"/>
        <v>3</v>
      </c>
      <c r="T86" s="152">
        <f t="shared" ca="1" si="51"/>
        <v>7</v>
      </c>
      <c r="U86" s="152">
        <f t="shared" ca="1" si="51"/>
        <v>6</v>
      </c>
      <c r="V86" s="1">
        <f t="shared" ref="V86:V93" si="53">V32</f>
        <v>0</v>
      </c>
      <c r="W86" s="80"/>
      <c r="X86" s="370">
        <f>X32</f>
        <v>0.5</v>
      </c>
      <c r="Y86" s="370">
        <f>Y32</f>
        <v>0</v>
      </c>
      <c r="Z86" s="80"/>
      <c r="AA86" s="80"/>
      <c r="AB86" s="80"/>
      <c r="AC86" s="386">
        <f t="shared" si="52"/>
        <v>0</v>
      </c>
      <c r="AD86" s="386">
        <f t="shared" si="52"/>
        <v>0</v>
      </c>
      <c r="AE86" s="152">
        <f t="shared" ca="1" si="52"/>
        <v>0</v>
      </c>
      <c r="AF86" s="152">
        <f t="shared" ca="1" si="52"/>
        <v>0</v>
      </c>
      <c r="AG86" s="152">
        <f t="shared" ca="1" si="52"/>
        <v>0</v>
      </c>
      <c r="AH86" s="1">
        <f t="shared" ref="AH86:AH93" si="54">AH32</f>
        <v>0</v>
      </c>
      <c r="AI86" s="81"/>
      <c r="AL86" s="81"/>
      <c r="AO86" s="81"/>
    </row>
    <row r="87" spans="2:41" ht="18" customHeight="1" x14ac:dyDescent="0.3">
      <c r="B87" s="11"/>
      <c r="C87" s="11"/>
      <c r="D87" s="14"/>
      <c r="E87" s="14"/>
      <c r="F87" s="14"/>
      <c r="G87" s="14" t="str">
        <f t="shared" ca="1" si="50"/>
        <v>4</v>
      </c>
      <c r="H87" s="14" t="str">
        <f t="shared" ca="1" si="50"/>
        <v>9,</v>
      </c>
      <c r="I87" s="14" t="str">
        <f t="shared" ca="1" si="50"/>
        <v>1</v>
      </c>
      <c r="J87" s="14" t="str">
        <f t="shared" ca="1" si="50"/>
        <v>8</v>
      </c>
      <c r="K87" s="11"/>
      <c r="L87" s="11"/>
      <c r="M87" s="11"/>
      <c r="N87" s="11"/>
      <c r="O87" s="11"/>
      <c r="P87" s="14"/>
      <c r="Q87" s="14"/>
      <c r="R87" s="14"/>
      <c r="S87" s="14" t="str">
        <f ca="1">S33</f>
        <v>7</v>
      </c>
      <c r="T87" s="14" t="str">
        <f ca="1">T33</f>
        <v>3,</v>
      </c>
      <c r="U87" s="14" t="str">
        <f ca="1">U33</f>
        <v>8</v>
      </c>
      <c r="V87" s="14" t="str">
        <f t="shared" ca="1" si="53"/>
        <v>8</v>
      </c>
      <c r="W87" s="11"/>
      <c r="X87" s="11"/>
      <c r="Y87" s="11"/>
      <c r="Z87" s="14"/>
      <c r="AA87" s="14"/>
      <c r="AB87" s="14"/>
      <c r="AC87" s="14"/>
      <c r="AD87" s="14"/>
      <c r="AE87" s="14" t="str">
        <f ca="1">AE33</f>
        <v>3,</v>
      </c>
      <c r="AF87" s="14" t="str">
        <f ca="1">AF33</f>
        <v>6</v>
      </c>
      <c r="AG87" s="14" t="str">
        <f ca="1">AG33</f>
        <v>1</v>
      </c>
      <c r="AH87" s="14" t="str">
        <f t="shared" ca="1" si="54"/>
        <v>6</v>
      </c>
    </row>
    <row r="88" spans="2:41" ht="18" customHeight="1" thickBot="1" x14ac:dyDescent="0.35">
      <c r="B88" s="17"/>
      <c r="C88" s="383" t="str">
        <f>C34</f>
        <v>×</v>
      </c>
      <c r="D88" s="14"/>
      <c r="E88" s="14"/>
      <c r="F88" s="14"/>
      <c r="G88" s="14"/>
      <c r="H88" s="396" t="str">
        <f t="shared" ca="1" si="50"/>
        <v>8,</v>
      </c>
      <c r="I88" s="97" t="str">
        <f t="shared" ca="1" si="50"/>
        <v>0</v>
      </c>
      <c r="J88" s="391" t="str">
        <f t="shared" ca="1" si="50"/>
        <v>6</v>
      </c>
      <c r="K88" s="11"/>
      <c r="L88" s="17"/>
      <c r="M88" s="17"/>
      <c r="N88" s="378"/>
      <c r="O88" s="378" t="str">
        <f>O34</f>
        <v>×</v>
      </c>
      <c r="P88" s="14"/>
      <c r="Q88" s="14"/>
      <c r="R88" s="14"/>
      <c r="S88" s="14"/>
      <c r="T88" s="396" t="str">
        <f t="shared" ref="T88:U93" ca="1" si="55">T34</f>
        <v>7,</v>
      </c>
      <c r="U88" s="97" t="str">
        <f t="shared" ca="1" si="55"/>
        <v>6</v>
      </c>
      <c r="V88" s="391" t="str">
        <f t="shared" ca="1" si="53"/>
        <v>8</v>
      </c>
      <c r="W88" s="11"/>
      <c r="X88" s="17"/>
      <c r="Y88" s="17"/>
      <c r="Z88" s="381" t="str">
        <f>Z34</f>
        <v>×</v>
      </c>
      <c r="AA88" s="14"/>
      <c r="AB88" s="14"/>
      <c r="AC88" s="14"/>
      <c r="AD88" s="14"/>
      <c r="AE88" s="14"/>
      <c r="AF88" s="396" t="str">
        <f t="shared" ref="AF88:AG93" ca="1" si="56">AF34</f>
        <v>6,</v>
      </c>
      <c r="AG88" s="97" t="str">
        <f t="shared" ca="1" si="56"/>
        <v>5</v>
      </c>
      <c r="AH88" s="391" t="str">
        <f t="shared" ca="1" si="54"/>
        <v>0</v>
      </c>
    </row>
    <row r="89" spans="2:41" s="82" customFormat="1" ht="8.1" customHeight="1" thickTop="1" x14ac:dyDescent="0.2">
      <c r="B89" s="113">
        <f>B35</f>
        <v>0</v>
      </c>
      <c r="C89" s="113">
        <f>C35</f>
        <v>0</v>
      </c>
      <c r="D89" s="109">
        <f ca="1">D35</f>
        <v>0</v>
      </c>
      <c r="E89" s="109">
        <f ca="1">E35</f>
        <v>0</v>
      </c>
      <c r="F89" s="109">
        <f ca="1">F35</f>
        <v>1</v>
      </c>
      <c r="G89" s="109">
        <f ca="1">G35</f>
        <v>0</v>
      </c>
      <c r="H89" s="109">
        <f t="shared" ca="1" si="50"/>
        <v>0</v>
      </c>
      <c r="I89" s="109">
        <f t="shared" ca="1" si="50"/>
        <v>0</v>
      </c>
      <c r="J89" s="109">
        <f t="shared" si="50"/>
        <v>0</v>
      </c>
      <c r="K89" s="392"/>
      <c r="L89" s="113">
        <f>L35</f>
        <v>0</v>
      </c>
      <c r="M89" s="113">
        <f>M35</f>
        <v>0</v>
      </c>
      <c r="N89" s="113">
        <f>N35</f>
        <v>0</v>
      </c>
      <c r="O89" s="113">
        <f ca="1">O35</f>
        <v>0</v>
      </c>
      <c r="P89" s="109">
        <f ca="1">P35</f>
        <v>0</v>
      </c>
      <c r="Q89" s="109">
        <f ca="1">Q35</f>
        <v>1</v>
      </c>
      <c r="R89" s="109">
        <f ca="1">R35</f>
        <v>1</v>
      </c>
      <c r="S89" s="109">
        <f ca="1">S35</f>
        <v>0</v>
      </c>
      <c r="T89" s="109">
        <f t="shared" ca="1" si="55"/>
        <v>0</v>
      </c>
      <c r="U89" s="109">
        <f t="shared" ca="1" si="55"/>
        <v>0</v>
      </c>
      <c r="V89" s="109">
        <f t="shared" si="53"/>
        <v>0</v>
      </c>
      <c r="W89" s="392"/>
      <c r="X89" s="113">
        <f>X35</f>
        <v>0</v>
      </c>
      <c r="Y89" s="113">
        <f>Y35</f>
        <v>0</v>
      </c>
      <c r="Z89" s="113">
        <f>Z35</f>
        <v>0</v>
      </c>
      <c r="AA89" s="109">
        <f ca="1">AA35</f>
        <v>0</v>
      </c>
      <c r="AB89" s="109">
        <f ca="1">AB35</f>
        <v>0</v>
      </c>
      <c r="AC89" s="109">
        <f ca="1">AC35</f>
        <v>1</v>
      </c>
      <c r="AD89" s="109">
        <f ca="1">AD35</f>
        <v>1</v>
      </c>
      <c r="AE89" s="109">
        <f ca="1">AE35</f>
        <v>1</v>
      </c>
      <c r="AF89" s="109">
        <f t="shared" ca="1" si="56"/>
        <v>0</v>
      </c>
      <c r="AG89" s="109">
        <f t="shared" ca="1" si="56"/>
        <v>0</v>
      </c>
      <c r="AH89" s="109">
        <f t="shared" si="54"/>
        <v>0</v>
      </c>
      <c r="AI89" s="81"/>
      <c r="AL89" s="81"/>
      <c r="AO89" s="81"/>
    </row>
    <row r="90" spans="2:41" ht="18" customHeight="1" x14ac:dyDescent="0.3">
      <c r="B90" s="29"/>
      <c r="C90" s="29"/>
      <c r="D90" s="29"/>
      <c r="E90" s="17"/>
      <c r="F90" s="145" t="str">
        <f ca="1">F36</f>
        <v>2</v>
      </c>
      <c r="G90" s="145" t="str">
        <f ca="1">G36</f>
        <v>9</v>
      </c>
      <c r="H90" s="138" t="str">
        <f t="shared" ca="1" si="50"/>
        <v>5</v>
      </c>
      <c r="I90" s="138" t="str">
        <f t="shared" ca="1" si="50"/>
        <v>0</v>
      </c>
      <c r="J90" s="138" t="str">
        <f t="shared" ca="1" si="50"/>
        <v>8</v>
      </c>
      <c r="K90" s="14"/>
      <c r="L90" s="29"/>
      <c r="M90" s="29"/>
      <c r="N90" s="29"/>
      <c r="O90" s="29"/>
      <c r="P90" s="29"/>
      <c r="Q90" s="17"/>
      <c r="R90" s="145" t="str">
        <f t="shared" ref="R90:S93" ca="1" si="57">R36</f>
        <v>5</v>
      </c>
      <c r="S90" s="138" t="str">
        <f t="shared" ca="1" si="57"/>
        <v>9</v>
      </c>
      <c r="T90" s="138" t="str">
        <f t="shared" ca="1" si="55"/>
        <v>1</v>
      </c>
      <c r="U90" s="138" t="str">
        <f t="shared" ca="1" si="55"/>
        <v>0</v>
      </c>
      <c r="V90" s="138" t="str">
        <f t="shared" ca="1" si="53"/>
        <v>4</v>
      </c>
      <c r="W90" s="14"/>
      <c r="X90" s="29"/>
      <c r="Y90" s="29"/>
      <c r="Z90" s="29"/>
      <c r="AA90" s="29"/>
      <c r="AB90" s="29"/>
      <c r="AC90" s="145">
        <f t="shared" ref="AC90:AE93" ca="1" si="58">AC36</f>
        <v>0</v>
      </c>
      <c r="AD90" s="138">
        <f t="shared" ca="1" si="58"/>
        <v>0</v>
      </c>
      <c r="AE90" s="138" t="str">
        <f t="shared" ca="1" si="58"/>
        <v>0</v>
      </c>
      <c r="AF90" s="138" t="str">
        <f t="shared" ca="1" si="56"/>
        <v>0</v>
      </c>
      <c r="AG90" s="138" t="str">
        <f t="shared" ca="1" si="56"/>
        <v>0</v>
      </c>
      <c r="AH90" s="138" t="str">
        <f t="shared" ca="1" si="54"/>
        <v>0</v>
      </c>
    </row>
    <row r="91" spans="2:41" ht="18" customHeight="1" x14ac:dyDescent="0.3">
      <c r="B91" s="29"/>
      <c r="C91" s="359" t="str">
        <f>C37</f>
        <v>+</v>
      </c>
      <c r="D91" s="359"/>
      <c r="E91" s="141">
        <f ca="1">E37</f>
        <v>0</v>
      </c>
      <c r="F91" s="141" t="str">
        <f ca="1">F37</f>
        <v>0</v>
      </c>
      <c r="G91" s="144" t="str">
        <f ca="1">G37</f>
        <v>0</v>
      </c>
      <c r="H91" s="144" t="str">
        <f t="shared" ca="1" si="50"/>
        <v>0</v>
      </c>
      <c r="I91" s="144" t="str">
        <f t="shared" ca="1" si="50"/>
        <v>0</v>
      </c>
      <c r="J91" s="144">
        <f t="shared" si="50"/>
        <v>0</v>
      </c>
      <c r="K91" s="14"/>
      <c r="L91" s="29"/>
      <c r="M91" s="29"/>
      <c r="N91" s="14"/>
      <c r="O91" s="359" t="str">
        <f>O37</f>
        <v>+</v>
      </c>
      <c r="P91" s="29"/>
      <c r="Q91" s="141" t="str">
        <f ca="1">Q37</f>
        <v>4</v>
      </c>
      <c r="R91" s="144" t="str">
        <f t="shared" ca="1" si="57"/>
        <v>4</v>
      </c>
      <c r="S91" s="144" t="str">
        <f t="shared" ca="1" si="57"/>
        <v>3</v>
      </c>
      <c r="T91" s="144" t="str">
        <f t="shared" ca="1" si="55"/>
        <v>2</v>
      </c>
      <c r="U91" s="144" t="str">
        <f t="shared" ca="1" si="55"/>
        <v>8</v>
      </c>
      <c r="V91" s="144">
        <f t="shared" si="53"/>
        <v>0</v>
      </c>
      <c r="W91" s="14"/>
      <c r="X91" s="29"/>
      <c r="Y91" s="29"/>
      <c r="Z91" s="359" t="str">
        <f>Z37</f>
        <v>+</v>
      </c>
      <c r="AA91" s="29"/>
      <c r="AB91" s="141">
        <f>AB37</f>
        <v>0</v>
      </c>
      <c r="AC91" s="144" t="str">
        <f t="shared" ca="1" si="58"/>
        <v>1</v>
      </c>
      <c r="AD91" s="144" t="str">
        <f t="shared" ca="1" si="58"/>
        <v>8</v>
      </c>
      <c r="AE91" s="144" t="str">
        <f t="shared" ca="1" si="58"/>
        <v>0</v>
      </c>
      <c r="AF91" s="144" t="str">
        <f t="shared" ca="1" si="56"/>
        <v>8</v>
      </c>
      <c r="AG91" s="144" t="str">
        <f t="shared" ca="1" si="56"/>
        <v>0</v>
      </c>
      <c r="AH91" s="144">
        <f t="shared" si="54"/>
        <v>0</v>
      </c>
    </row>
    <row r="92" spans="2:41" ht="18" customHeight="1" thickBot="1" x14ac:dyDescent="0.35">
      <c r="B92" s="29"/>
      <c r="C92" s="359" t="str">
        <f>C38</f>
        <v>+</v>
      </c>
      <c r="D92" s="159" t="str">
        <f ca="1">D38</f>
        <v>3</v>
      </c>
      <c r="E92" s="159" t="str">
        <f ca="1">E38</f>
        <v>9</v>
      </c>
      <c r="F92" s="156" t="str">
        <f ca="1">F38</f>
        <v>3</v>
      </c>
      <c r="G92" s="156" t="str">
        <f ca="1">G38</f>
        <v>4</v>
      </c>
      <c r="H92" s="156" t="str">
        <f t="shared" ca="1" si="50"/>
        <v>4</v>
      </c>
      <c r="I92" s="156">
        <f t="shared" si="50"/>
        <v>0</v>
      </c>
      <c r="J92" s="156">
        <f t="shared" si="50"/>
        <v>0</v>
      </c>
      <c r="K92" s="14"/>
      <c r="L92" s="29"/>
      <c r="M92" s="29"/>
      <c r="N92" s="29"/>
      <c r="O92" s="359" t="str">
        <f>O38</f>
        <v>+</v>
      </c>
      <c r="P92" s="159" t="str">
        <f ca="1">P38</f>
        <v>5</v>
      </c>
      <c r="Q92" s="156" t="str">
        <f ca="1">Q38</f>
        <v>1</v>
      </c>
      <c r="R92" s="156" t="str">
        <f t="shared" ca="1" si="57"/>
        <v>7</v>
      </c>
      <c r="S92" s="156" t="str">
        <f t="shared" ca="1" si="57"/>
        <v>1</v>
      </c>
      <c r="T92" s="156" t="str">
        <f t="shared" ca="1" si="55"/>
        <v>6</v>
      </c>
      <c r="U92" s="156">
        <f t="shared" si="55"/>
        <v>0</v>
      </c>
      <c r="V92" s="156">
        <f t="shared" si="53"/>
        <v>0</v>
      </c>
      <c r="W92" s="14"/>
      <c r="X92" s="29"/>
      <c r="Y92" s="29"/>
      <c r="Z92" s="359" t="str">
        <f>Z38</f>
        <v>+</v>
      </c>
      <c r="AA92" s="159">
        <f>AA38</f>
        <v>0</v>
      </c>
      <c r="AB92" s="156" t="str">
        <f ca="1">AB38</f>
        <v>2</v>
      </c>
      <c r="AC92" s="156" t="str">
        <f t="shared" ca="1" si="58"/>
        <v>1</v>
      </c>
      <c r="AD92" s="156" t="str">
        <f t="shared" ca="1" si="58"/>
        <v>6</v>
      </c>
      <c r="AE92" s="156" t="str">
        <f t="shared" ca="1" si="58"/>
        <v>9</v>
      </c>
      <c r="AF92" s="156" t="str">
        <f t="shared" ca="1" si="56"/>
        <v>6</v>
      </c>
      <c r="AG92" s="156">
        <f t="shared" si="56"/>
        <v>0</v>
      </c>
      <c r="AH92" s="156">
        <f t="shared" si="54"/>
        <v>0</v>
      </c>
    </row>
    <row r="93" spans="2:41" s="123" customFormat="1" ht="18" customHeight="1" thickTop="1" x14ac:dyDescent="0.3">
      <c r="B93" s="125"/>
      <c r="C93" s="125"/>
      <c r="D93" s="116">
        <f ca="1">D39</f>
        <v>3</v>
      </c>
      <c r="E93" s="116" t="str">
        <f ca="1">E39</f>
        <v>9</v>
      </c>
      <c r="F93" s="119" t="str">
        <f ca="1">F39</f>
        <v>6,</v>
      </c>
      <c r="G93" s="119" t="str">
        <f ca="1">G39</f>
        <v>3</v>
      </c>
      <c r="H93" s="119" t="str">
        <f t="shared" ca="1" si="50"/>
        <v>9</v>
      </c>
      <c r="I93" s="119" t="str">
        <f t="shared" ca="1" si="50"/>
        <v>0</v>
      </c>
      <c r="J93" s="119" t="str">
        <f t="shared" ca="1" si="50"/>
        <v>8</v>
      </c>
      <c r="K93" s="128"/>
      <c r="L93" s="125"/>
      <c r="M93" s="125"/>
      <c r="N93" s="125"/>
      <c r="O93" s="125"/>
      <c r="P93" s="116">
        <f ca="1">P39</f>
        <v>5</v>
      </c>
      <c r="Q93" s="119" t="str">
        <f ca="1">Q39</f>
        <v>6</v>
      </c>
      <c r="R93" s="119" t="str">
        <f t="shared" ca="1" si="57"/>
        <v>7,</v>
      </c>
      <c r="S93" s="119" t="str">
        <f t="shared" ca="1" si="57"/>
        <v>3</v>
      </c>
      <c r="T93" s="119" t="str">
        <f t="shared" ca="1" si="55"/>
        <v>9</v>
      </c>
      <c r="U93" s="119" t="str">
        <f t="shared" ca="1" si="55"/>
        <v>8</v>
      </c>
      <c r="V93" s="119" t="str">
        <f t="shared" ca="1" si="53"/>
        <v>4</v>
      </c>
      <c r="W93" s="128"/>
      <c r="X93" s="125"/>
      <c r="Y93" s="125"/>
      <c r="Z93" s="125"/>
      <c r="AA93" s="116">
        <f ca="1">AA39</f>
        <v>0</v>
      </c>
      <c r="AB93" s="119" t="str">
        <f ca="1">AB39</f>
        <v>2</v>
      </c>
      <c r="AC93" s="119" t="str">
        <f t="shared" ca="1" si="58"/>
        <v>3,</v>
      </c>
      <c r="AD93" s="119" t="str">
        <f t="shared" ca="1" si="58"/>
        <v>5</v>
      </c>
      <c r="AE93" s="119" t="str">
        <f t="shared" ca="1" si="58"/>
        <v>0</v>
      </c>
      <c r="AF93" s="119" t="str">
        <f t="shared" ca="1" si="56"/>
        <v>4</v>
      </c>
      <c r="AG93" s="119" t="str">
        <f t="shared" ca="1" si="56"/>
        <v>0</v>
      </c>
      <c r="AH93" s="119" t="str">
        <f t="shared" ca="1" si="54"/>
        <v>0</v>
      </c>
      <c r="AI93" s="122"/>
      <c r="AL93" s="122"/>
      <c r="AO93" s="122"/>
    </row>
    <row r="94" spans="2:41" ht="18" customHeight="1" x14ac:dyDescent="0.3">
      <c r="B94" s="17"/>
      <c r="C94" s="17"/>
      <c r="D94" s="17"/>
      <c r="E94" s="362"/>
      <c r="F94" s="17"/>
      <c r="G94" s="17"/>
      <c r="H94" s="17"/>
      <c r="I94" s="17"/>
      <c r="J94" s="17"/>
      <c r="K94" s="11"/>
      <c r="L94" s="17"/>
      <c r="M94" s="17"/>
      <c r="N94" s="17"/>
      <c r="O94" s="17"/>
      <c r="P94" s="362"/>
      <c r="Q94" s="17"/>
      <c r="R94" s="17"/>
      <c r="S94" s="17"/>
      <c r="T94" s="17"/>
      <c r="U94" s="17"/>
      <c r="V94" s="17"/>
      <c r="W94" s="11"/>
      <c r="X94" s="17"/>
      <c r="Y94" s="17"/>
      <c r="Z94" s="17"/>
      <c r="AA94" s="362"/>
      <c r="AB94" s="17"/>
      <c r="AC94" s="17"/>
      <c r="AD94" s="17"/>
      <c r="AE94" s="17"/>
      <c r="AF94" s="17"/>
      <c r="AG94" s="17"/>
      <c r="AH94" s="17"/>
    </row>
    <row r="95" spans="2:41" ht="18" customHeight="1" x14ac:dyDescent="0.3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7"/>
      <c r="M95" s="17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51"/>
      <c r="AB95" s="11"/>
      <c r="AC95" s="11"/>
      <c r="AD95" s="11"/>
      <c r="AE95" s="11"/>
      <c r="AF95" s="11"/>
      <c r="AG95" s="11"/>
      <c r="AH95" s="11"/>
    </row>
    <row r="96" spans="2:41" ht="8.1" customHeight="1" x14ac:dyDescent="0.3">
      <c r="B96" s="387" t="str">
        <f>B42</f>
        <v>J</v>
      </c>
      <c r="C96" s="387">
        <f>C42</f>
        <v>0</v>
      </c>
      <c r="D96" s="11"/>
      <c r="E96" s="11"/>
      <c r="F96" s="11"/>
      <c r="G96" s="11"/>
      <c r="H96" s="11"/>
      <c r="I96" s="11"/>
      <c r="J96" s="11"/>
      <c r="K96" s="11"/>
      <c r="L96" s="387" t="str">
        <f>L42</f>
        <v>K</v>
      </c>
      <c r="M96" s="387">
        <f>M42</f>
        <v>0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387" t="str">
        <f>X42</f>
        <v>L</v>
      </c>
      <c r="Y96" s="387">
        <f>Y42</f>
        <v>0</v>
      </c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41" s="82" customFormat="1" ht="8.1" customHeight="1" x14ac:dyDescent="0.2">
      <c r="B97" s="387">
        <f>B43</f>
        <v>0</v>
      </c>
      <c r="C97" s="387">
        <f>C43</f>
        <v>0</v>
      </c>
      <c r="D97" s="80"/>
      <c r="E97" s="1">
        <f t="shared" ref="E97:J107" ca="1" si="59">E43</f>
        <v>0</v>
      </c>
      <c r="F97" s="332">
        <f t="shared" si="59"/>
        <v>0</v>
      </c>
      <c r="G97" s="160">
        <f t="shared" ca="1" si="59"/>
        <v>0</v>
      </c>
      <c r="H97" s="160">
        <f t="shared" ca="1" si="59"/>
        <v>0</v>
      </c>
      <c r="I97" s="160">
        <f t="shared" ca="1" si="59"/>
        <v>0</v>
      </c>
      <c r="J97" s="80"/>
      <c r="K97" s="80"/>
      <c r="L97" s="387">
        <f>L43</f>
        <v>0</v>
      </c>
      <c r="M97" s="387">
        <f>M43</f>
        <v>0</v>
      </c>
      <c r="N97" s="80"/>
      <c r="O97" s="80"/>
      <c r="P97" s="80"/>
      <c r="Q97" s="404">
        <f t="shared" ref="Q97:U100" si="60">Q43</f>
        <v>0</v>
      </c>
      <c r="R97" s="404"/>
      <c r="S97" s="160">
        <f t="shared" ca="1" si="60"/>
        <v>1</v>
      </c>
      <c r="T97" s="160">
        <f t="shared" ca="1" si="60"/>
        <v>3</v>
      </c>
      <c r="U97" s="160">
        <f t="shared" ca="1" si="60"/>
        <v>4</v>
      </c>
      <c r="V97" s="80"/>
      <c r="W97" s="80"/>
      <c r="X97" s="387">
        <f>X43</f>
        <v>0</v>
      </c>
      <c r="Y97" s="387">
        <f>Y43</f>
        <v>0</v>
      </c>
      <c r="Z97" s="80"/>
      <c r="AA97" s="80"/>
      <c r="AB97" s="397"/>
      <c r="AC97" s="404"/>
      <c r="AD97" s="404"/>
      <c r="AE97" s="160">
        <f t="shared" ref="AC97:AH107" ca="1" si="61">AE43</f>
        <v>0</v>
      </c>
      <c r="AF97" s="160">
        <f t="shared" ca="1" si="61"/>
        <v>2</v>
      </c>
      <c r="AG97" s="160">
        <f t="shared" ca="1" si="61"/>
        <v>4</v>
      </c>
      <c r="AH97" s="80"/>
      <c r="AI97" s="81"/>
      <c r="AL97" s="81"/>
      <c r="AO97" s="81"/>
    </row>
    <row r="98" spans="2:41" s="82" customFormat="1" ht="8.1" customHeight="1" x14ac:dyDescent="0.2">
      <c r="B98" s="287"/>
      <c r="C98" s="287"/>
      <c r="D98" s="80"/>
      <c r="E98" s="1">
        <f t="shared" ca="1" si="59"/>
        <v>0</v>
      </c>
      <c r="F98" s="331">
        <f t="shared" si="59"/>
        <v>0</v>
      </c>
      <c r="G98" s="153">
        <f t="shared" ca="1" si="59"/>
        <v>1</v>
      </c>
      <c r="H98" s="153">
        <f t="shared" ca="1" si="59"/>
        <v>0</v>
      </c>
      <c r="I98" s="153">
        <f t="shared" ca="1" si="59"/>
        <v>3</v>
      </c>
      <c r="J98" s="80"/>
      <c r="K98" s="80"/>
      <c r="L98" s="287"/>
      <c r="M98" s="287"/>
      <c r="N98" s="80"/>
      <c r="O98" s="80"/>
      <c r="P98" s="80"/>
      <c r="Q98" s="384">
        <f t="shared" si="60"/>
        <v>0</v>
      </c>
      <c r="R98" s="384"/>
      <c r="S98" s="153">
        <f t="shared" ca="1" si="60"/>
        <v>0</v>
      </c>
      <c r="T98" s="153">
        <f t="shared" ca="1" si="60"/>
        <v>1</v>
      </c>
      <c r="U98" s="153">
        <f t="shared" ca="1" si="60"/>
        <v>2</v>
      </c>
      <c r="V98" s="80"/>
      <c r="W98" s="80"/>
      <c r="X98" s="287"/>
      <c r="Y98" s="287"/>
      <c r="Z98" s="80"/>
      <c r="AA98" s="80"/>
      <c r="AB98" s="398"/>
      <c r="AC98" s="384"/>
      <c r="AD98" s="384"/>
      <c r="AE98" s="153">
        <f t="shared" ca="1" si="61"/>
        <v>0</v>
      </c>
      <c r="AF98" s="153">
        <f t="shared" ca="1" si="61"/>
        <v>1</v>
      </c>
      <c r="AG98" s="153">
        <f t="shared" ca="1" si="61"/>
        <v>2</v>
      </c>
      <c r="AH98" s="80"/>
      <c r="AI98" s="81"/>
      <c r="AL98" s="81"/>
      <c r="AO98" s="81"/>
    </row>
    <row r="99" spans="2:41" s="82" customFormat="1" ht="8.1" customHeight="1" x14ac:dyDescent="0.2">
      <c r="B99" s="287"/>
      <c r="C99" s="287"/>
      <c r="D99" s="80"/>
      <c r="E99" s="1">
        <f t="shared" ca="1" si="59"/>
        <v>0</v>
      </c>
      <c r="F99" s="329">
        <f t="shared" si="59"/>
        <v>0</v>
      </c>
      <c r="G99" s="151">
        <f t="shared" ca="1" si="59"/>
        <v>0</v>
      </c>
      <c r="H99" s="151">
        <f t="shared" ca="1" si="59"/>
        <v>0</v>
      </c>
      <c r="I99" s="151">
        <f t="shared" ca="1" si="59"/>
        <v>1</v>
      </c>
      <c r="J99" s="80"/>
      <c r="K99" s="80"/>
      <c r="L99" s="287"/>
      <c r="M99" s="287"/>
      <c r="N99" s="80"/>
      <c r="O99" s="80"/>
      <c r="P99" s="80"/>
      <c r="Q99" s="385">
        <f t="shared" si="60"/>
        <v>0</v>
      </c>
      <c r="R99" s="385"/>
      <c r="S99" s="151">
        <f t="shared" ca="1" si="60"/>
        <v>1</v>
      </c>
      <c r="T99" s="151">
        <f t="shared" ca="1" si="60"/>
        <v>3</v>
      </c>
      <c r="U99" s="151">
        <f t="shared" ca="1" si="60"/>
        <v>4</v>
      </c>
      <c r="V99" s="80"/>
      <c r="W99" s="80"/>
      <c r="X99" s="287"/>
      <c r="Y99" s="287"/>
      <c r="Z99" s="80"/>
      <c r="AA99" s="80"/>
      <c r="AB99" s="132"/>
      <c r="AC99" s="385"/>
      <c r="AD99" s="385"/>
      <c r="AE99" s="151">
        <f t="shared" ca="1" si="61"/>
        <v>0</v>
      </c>
      <c r="AF99" s="151">
        <f t="shared" ca="1" si="61"/>
        <v>0</v>
      </c>
      <c r="AG99" s="151">
        <f t="shared" ca="1" si="61"/>
        <v>0</v>
      </c>
      <c r="AH99" s="80"/>
      <c r="AI99" s="81"/>
      <c r="AL99" s="81"/>
      <c r="AO99" s="81"/>
    </row>
    <row r="100" spans="2:41" s="82" customFormat="1" ht="8.1" customHeight="1" x14ac:dyDescent="0.2">
      <c r="B100" s="370">
        <f>B46</f>
        <v>0.5</v>
      </c>
      <c r="C100" s="370">
        <f>C46</f>
        <v>0</v>
      </c>
      <c r="D100" s="80"/>
      <c r="E100" s="1">
        <f t="shared" si="59"/>
        <v>0</v>
      </c>
      <c r="F100" s="330">
        <f t="shared" si="59"/>
        <v>0</v>
      </c>
      <c r="G100" s="152">
        <f t="shared" ca="1" si="59"/>
        <v>1</v>
      </c>
      <c r="H100" s="152">
        <f t="shared" ca="1" si="59"/>
        <v>0</v>
      </c>
      <c r="I100" s="152">
        <f t="shared" ca="1" si="59"/>
        <v>4</v>
      </c>
      <c r="J100" s="134">
        <f t="shared" si="59"/>
        <v>0</v>
      </c>
      <c r="K100" s="80"/>
      <c r="L100" s="370">
        <f>L46</f>
        <v>0.5</v>
      </c>
      <c r="M100" s="370">
        <f>M46</f>
        <v>0</v>
      </c>
      <c r="N100" s="80"/>
      <c r="O100" s="80"/>
      <c r="P100" s="80"/>
      <c r="Q100" s="386">
        <f t="shared" si="60"/>
        <v>0</v>
      </c>
      <c r="R100" s="386"/>
      <c r="S100" s="152">
        <f t="shared" ca="1" si="60"/>
        <v>1</v>
      </c>
      <c r="T100" s="152">
        <f t="shared" ca="1" si="60"/>
        <v>2</v>
      </c>
      <c r="U100" s="152">
        <f t="shared" ca="1" si="60"/>
        <v>3</v>
      </c>
      <c r="V100" s="134">
        <f t="shared" ref="V100:V107" si="62">V46</f>
        <v>0</v>
      </c>
      <c r="W100" s="80"/>
      <c r="X100" s="370">
        <f>X46</f>
        <v>0.5</v>
      </c>
      <c r="Y100" s="370">
        <f>Y46</f>
        <v>0</v>
      </c>
      <c r="Z100" s="80"/>
      <c r="AA100" s="80"/>
      <c r="AB100" s="399"/>
      <c r="AC100" s="386"/>
      <c r="AD100" s="386"/>
      <c r="AE100" s="152">
        <f t="shared" ca="1" si="61"/>
        <v>0</v>
      </c>
      <c r="AF100" s="152">
        <f t="shared" ca="1" si="61"/>
        <v>1</v>
      </c>
      <c r="AG100" s="152">
        <f t="shared" ca="1" si="61"/>
        <v>3</v>
      </c>
      <c r="AH100" s="134">
        <f t="shared" si="61"/>
        <v>0</v>
      </c>
      <c r="AI100" s="81"/>
      <c r="AL100" s="81"/>
      <c r="AO100" s="81"/>
    </row>
    <row r="101" spans="2:41" ht="18" customHeight="1" x14ac:dyDescent="0.3">
      <c r="B101" s="11"/>
      <c r="C101" s="11"/>
      <c r="D101" s="14"/>
      <c r="E101" s="14"/>
      <c r="F101" s="14"/>
      <c r="G101" s="14" t="str">
        <f t="shared" ca="1" si="59"/>
        <v>9</v>
      </c>
      <c r="H101" s="14" t="str">
        <f t="shared" ca="1" si="59"/>
        <v>3</v>
      </c>
      <c r="I101" s="14" t="str">
        <f t="shared" ca="1" si="59"/>
        <v>0,</v>
      </c>
      <c r="J101" s="14" t="str">
        <f t="shared" ca="1" si="59"/>
        <v>7</v>
      </c>
      <c r="K101" s="11"/>
      <c r="L101" s="11"/>
      <c r="M101" s="11"/>
      <c r="N101" s="11"/>
      <c r="O101" s="11"/>
      <c r="P101" s="14"/>
      <c r="Q101" s="14"/>
      <c r="R101" s="14"/>
      <c r="S101" s="14" t="str">
        <f ca="1">S47</f>
        <v>1</v>
      </c>
      <c r="T101" s="14" t="str">
        <f ca="1">T47</f>
        <v>2</v>
      </c>
      <c r="U101" s="14" t="str">
        <f ca="1">U47</f>
        <v>5,</v>
      </c>
      <c r="V101" s="14" t="str">
        <f t="shared" ca="1" si="62"/>
        <v>7</v>
      </c>
      <c r="W101" s="11"/>
      <c r="X101" s="11"/>
      <c r="Y101" s="11"/>
      <c r="Z101" s="11"/>
      <c r="AA101" s="11"/>
      <c r="AB101" s="14"/>
      <c r="AC101" s="14"/>
      <c r="AD101" s="14"/>
      <c r="AE101" s="14" t="str">
        <f t="shared" ca="1" si="61"/>
        <v>5</v>
      </c>
      <c r="AF101" s="14" t="str">
        <f t="shared" ca="1" si="61"/>
        <v>1</v>
      </c>
      <c r="AG101" s="14" t="str">
        <f t="shared" ca="1" si="61"/>
        <v>4,</v>
      </c>
      <c r="AH101" s="14" t="str">
        <f t="shared" ca="1" si="61"/>
        <v>8</v>
      </c>
    </row>
    <row r="102" spans="2:41" ht="18" customHeight="1" thickBot="1" x14ac:dyDescent="0.35">
      <c r="B102" s="378" t="str">
        <f>B48</f>
        <v>×</v>
      </c>
      <c r="C102" s="11"/>
      <c r="D102" s="14"/>
      <c r="E102" s="14"/>
      <c r="F102" s="14"/>
      <c r="G102" s="400" t="str">
        <f t="shared" ca="1" si="59"/>
        <v>1</v>
      </c>
      <c r="H102" s="396" t="str">
        <f t="shared" ca="1" si="59"/>
        <v>5</v>
      </c>
      <c r="I102" s="97" t="str">
        <f t="shared" ca="1" si="59"/>
        <v>2,</v>
      </c>
      <c r="J102" s="391" t="str">
        <f t="shared" ca="1" si="59"/>
        <v>6</v>
      </c>
      <c r="K102" s="11"/>
      <c r="L102" s="11"/>
      <c r="M102" s="11"/>
      <c r="N102" s="378" t="str">
        <f>N48</f>
        <v>×</v>
      </c>
      <c r="O102" s="11"/>
      <c r="P102" s="14"/>
      <c r="Q102" s="14"/>
      <c r="R102" s="14"/>
      <c r="S102" s="400" t="str">
        <f t="shared" ref="S102:U107" ca="1" si="63">S48</f>
        <v>6</v>
      </c>
      <c r="T102" s="396" t="str">
        <f t="shared" ca="1" si="63"/>
        <v>3</v>
      </c>
      <c r="U102" s="97" t="str">
        <f t="shared" ca="1" si="63"/>
        <v>7,</v>
      </c>
      <c r="V102" s="391" t="str">
        <f t="shared" ca="1" si="62"/>
        <v>5</v>
      </c>
      <c r="W102" s="11"/>
      <c r="X102" s="11"/>
      <c r="Y102" s="11"/>
      <c r="Z102" s="378" t="str">
        <f>Z48</f>
        <v>×</v>
      </c>
      <c r="AA102" s="11"/>
      <c r="AB102" s="14"/>
      <c r="AC102" s="14"/>
      <c r="AD102" s="14"/>
      <c r="AE102" s="400" t="str">
        <f t="shared" ca="1" si="61"/>
        <v>5</v>
      </c>
      <c r="AF102" s="396" t="str">
        <f t="shared" ca="1" si="61"/>
        <v>3</v>
      </c>
      <c r="AG102" s="97" t="str">
        <f t="shared" ca="1" si="61"/>
        <v>0,</v>
      </c>
      <c r="AH102" s="391" t="str">
        <f t="shared" ca="1" si="61"/>
        <v>4</v>
      </c>
    </row>
    <row r="103" spans="2:41" s="82" customFormat="1" ht="8.1" customHeight="1" thickTop="1" x14ac:dyDescent="0.2">
      <c r="B103" s="113">
        <f>B49</f>
        <v>0</v>
      </c>
      <c r="C103" s="109">
        <f ca="1">C49</f>
        <v>1</v>
      </c>
      <c r="D103" s="109">
        <f ca="1">D49</f>
        <v>1</v>
      </c>
      <c r="E103" s="109">
        <f ca="1">E49</f>
        <v>2</v>
      </c>
      <c r="F103" s="109">
        <f ca="1">F49</f>
        <v>2</v>
      </c>
      <c r="G103" s="109">
        <f t="shared" ca="1" si="59"/>
        <v>1</v>
      </c>
      <c r="H103" s="109">
        <f t="shared" ca="1" si="59"/>
        <v>0</v>
      </c>
      <c r="I103" s="109">
        <f t="shared" ca="1" si="59"/>
        <v>0</v>
      </c>
      <c r="J103" s="109">
        <f t="shared" si="59"/>
        <v>0</v>
      </c>
      <c r="K103" s="392"/>
      <c r="L103" s="113">
        <f>L49</f>
        <v>0</v>
      </c>
      <c r="M103" s="113">
        <f>M49</f>
        <v>0</v>
      </c>
      <c r="N103" s="113">
        <f>N49</f>
        <v>0</v>
      </c>
      <c r="O103" s="109">
        <f ca="1">O49</f>
        <v>0</v>
      </c>
      <c r="P103" s="109">
        <f ca="1">P49</f>
        <v>1</v>
      </c>
      <c r="Q103" s="109">
        <f ca="1">Q49</f>
        <v>2</v>
      </c>
      <c r="R103" s="109">
        <f ca="1">R49</f>
        <v>2</v>
      </c>
      <c r="S103" s="109">
        <f t="shared" ref="S103:V103" ca="1" si="64">S49</f>
        <v>1</v>
      </c>
      <c r="T103" s="109">
        <f t="shared" ca="1" si="64"/>
        <v>1</v>
      </c>
      <c r="U103" s="109">
        <f t="shared" ca="1" si="64"/>
        <v>0</v>
      </c>
      <c r="V103" s="109">
        <f t="shared" si="64"/>
        <v>0</v>
      </c>
      <c r="W103" s="392"/>
      <c r="X103" s="113">
        <f>X49</f>
        <v>0</v>
      </c>
      <c r="Y103" s="113">
        <f>Y49</f>
        <v>0</v>
      </c>
      <c r="Z103" s="113">
        <f>Z49</f>
        <v>0</v>
      </c>
      <c r="AA103" s="109">
        <f ca="1">AA49</f>
        <v>0</v>
      </c>
      <c r="AB103" s="109">
        <f ca="1">AB49</f>
        <v>1</v>
      </c>
      <c r="AC103" s="109">
        <f ca="1">AC49</f>
        <v>1</v>
      </c>
      <c r="AD103" s="109">
        <f ca="1">AD49</f>
        <v>0</v>
      </c>
      <c r="AE103" s="109">
        <f t="shared" ref="AE103:AH103" ca="1" si="65">AE49</f>
        <v>0</v>
      </c>
      <c r="AF103" s="109">
        <f t="shared" ca="1" si="65"/>
        <v>0</v>
      </c>
      <c r="AG103" s="109">
        <f t="shared" ca="1" si="65"/>
        <v>0</v>
      </c>
      <c r="AH103" s="109">
        <f t="shared" si="65"/>
        <v>0</v>
      </c>
      <c r="AI103" s="81"/>
      <c r="AL103" s="81"/>
      <c r="AO103" s="81"/>
    </row>
    <row r="104" spans="2:41" ht="18" customHeight="1" x14ac:dyDescent="0.3">
      <c r="B104" s="29"/>
      <c r="C104" s="29"/>
      <c r="D104" s="29"/>
      <c r="E104" s="17"/>
      <c r="F104" s="145" t="str">
        <f ca="1">F50</f>
        <v>5</v>
      </c>
      <c r="G104" s="138" t="str">
        <f t="shared" ca="1" si="59"/>
        <v>5</v>
      </c>
      <c r="H104" s="138" t="str">
        <f t="shared" ca="1" si="59"/>
        <v>8</v>
      </c>
      <c r="I104" s="138" t="str">
        <f t="shared" ca="1" si="59"/>
        <v>4</v>
      </c>
      <c r="J104" s="138" t="str">
        <f t="shared" ca="1" si="59"/>
        <v>2</v>
      </c>
      <c r="K104" s="14"/>
      <c r="L104" s="29"/>
      <c r="M104" s="29"/>
      <c r="N104" s="29"/>
      <c r="O104" s="29"/>
      <c r="P104" s="29"/>
      <c r="Q104" s="17"/>
      <c r="R104" s="145">
        <f ca="1">R50</f>
        <v>0</v>
      </c>
      <c r="S104" s="138" t="str">
        <f t="shared" ref="S104:V104" ca="1" si="66">S50</f>
        <v>6</v>
      </c>
      <c r="T104" s="138" t="str">
        <f t="shared" ca="1" si="66"/>
        <v>2</v>
      </c>
      <c r="U104" s="138" t="str">
        <f t="shared" ca="1" si="66"/>
        <v>8</v>
      </c>
      <c r="V104" s="138" t="str">
        <f t="shared" ca="1" si="66"/>
        <v>5</v>
      </c>
      <c r="W104" s="14"/>
      <c r="X104" s="29"/>
      <c r="Y104" s="29"/>
      <c r="Z104" s="29"/>
      <c r="AA104" s="29"/>
      <c r="AB104" s="29"/>
      <c r="AC104" s="17"/>
      <c r="AD104" s="145" t="str">
        <f ca="1">AD50</f>
        <v>2</v>
      </c>
      <c r="AE104" s="138" t="str">
        <f t="shared" ref="AE104:AH104" ca="1" si="67">AE50</f>
        <v>0</v>
      </c>
      <c r="AF104" s="138" t="str">
        <f t="shared" ca="1" si="67"/>
        <v>5</v>
      </c>
      <c r="AG104" s="138" t="str">
        <f t="shared" ca="1" si="67"/>
        <v>9</v>
      </c>
      <c r="AH104" s="138" t="str">
        <f t="shared" ca="1" si="67"/>
        <v>2</v>
      </c>
    </row>
    <row r="105" spans="2:41" ht="18" customHeight="1" x14ac:dyDescent="0.3">
      <c r="B105" s="359" t="str">
        <f>B51</f>
        <v>+</v>
      </c>
      <c r="C105" s="29"/>
      <c r="D105" s="17"/>
      <c r="E105" s="141" t="str">
        <f ca="1">E51</f>
        <v>1</v>
      </c>
      <c r="F105" s="144" t="str">
        <f ca="1">F51</f>
        <v>8</v>
      </c>
      <c r="G105" s="144" t="str">
        <f t="shared" ca="1" si="59"/>
        <v>6</v>
      </c>
      <c r="H105" s="144" t="str">
        <f t="shared" ca="1" si="59"/>
        <v>1</v>
      </c>
      <c r="I105" s="144" t="str">
        <f t="shared" ca="1" si="59"/>
        <v>4</v>
      </c>
      <c r="J105" s="144">
        <f t="shared" si="59"/>
        <v>0</v>
      </c>
      <c r="K105" s="11"/>
      <c r="L105" s="11"/>
      <c r="M105" s="359">
        <f>M51</f>
        <v>0</v>
      </c>
      <c r="N105" s="359" t="str">
        <f>N51</f>
        <v>+</v>
      </c>
      <c r="O105" s="29"/>
      <c r="P105" s="17"/>
      <c r="Q105" s="141">
        <f ca="1">Q51</f>
        <v>0</v>
      </c>
      <c r="R105" s="144" t="str">
        <f ca="1">R51</f>
        <v>8</v>
      </c>
      <c r="S105" s="144" t="str">
        <f t="shared" ref="S105:V105" ca="1" si="68">S51</f>
        <v>7</v>
      </c>
      <c r="T105" s="144" t="str">
        <f t="shared" ca="1" si="68"/>
        <v>9</v>
      </c>
      <c r="U105" s="144" t="str">
        <f t="shared" ca="1" si="68"/>
        <v>9</v>
      </c>
      <c r="V105" s="144">
        <f t="shared" si="68"/>
        <v>0</v>
      </c>
      <c r="W105" s="11"/>
      <c r="X105" s="359">
        <f>X51</f>
        <v>0</v>
      </c>
      <c r="Y105" s="11"/>
      <c r="Z105" s="359" t="str">
        <f>Z51</f>
        <v>+</v>
      </c>
      <c r="AA105" s="29"/>
      <c r="AB105" s="17"/>
      <c r="AC105" s="141">
        <f ca="1">AC51</f>
        <v>0</v>
      </c>
      <c r="AD105" s="144" t="str">
        <f ca="1">AD51</f>
        <v>0</v>
      </c>
      <c r="AE105" s="144" t="str">
        <f t="shared" ref="AE105:AH105" ca="1" si="69">AE51</f>
        <v>0</v>
      </c>
      <c r="AF105" s="144" t="str">
        <f t="shared" ca="1" si="69"/>
        <v>0</v>
      </c>
      <c r="AG105" s="144" t="str">
        <f t="shared" ca="1" si="69"/>
        <v>0</v>
      </c>
      <c r="AH105" s="144">
        <f t="shared" si="69"/>
        <v>0</v>
      </c>
    </row>
    <row r="106" spans="2:41" ht="18" customHeight="1" x14ac:dyDescent="0.3">
      <c r="B106" s="359" t="str">
        <f>B52</f>
        <v>+</v>
      </c>
      <c r="C106" s="17"/>
      <c r="D106" s="159" t="str">
        <f ca="1">D52</f>
        <v>4</v>
      </c>
      <c r="E106" s="156" t="str">
        <f ca="1">E52</f>
        <v>6</v>
      </c>
      <c r="F106" s="156" t="str">
        <f ca="1">F52</f>
        <v>5</v>
      </c>
      <c r="G106" s="156" t="str">
        <f t="shared" ca="1" si="59"/>
        <v>3</v>
      </c>
      <c r="H106" s="156" t="str">
        <f t="shared" ca="1" si="59"/>
        <v>5</v>
      </c>
      <c r="I106" s="156">
        <f t="shared" si="59"/>
        <v>0</v>
      </c>
      <c r="J106" s="156">
        <f t="shared" si="59"/>
        <v>0</v>
      </c>
      <c r="K106" s="11"/>
      <c r="L106" s="11"/>
      <c r="M106" s="359">
        <f>M52</f>
        <v>0</v>
      </c>
      <c r="N106" s="359" t="str">
        <f>N52</f>
        <v>+</v>
      </c>
      <c r="O106" s="17"/>
      <c r="P106" s="159">
        <f ca="1">P52</f>
        <v>0</v>
      </c>
      <c r="Q106" s="156" t="str">
        <f ca="1">Q52</f>
        <v>3</v>
      </c>
      <c r="R106" s="156" t="str">
        <f ca="1">R52</f>
        <v>7</v>
      </c>
      <c r="S106" s="156" t="str">
        <f t="shared" ref="S106:V106" ca="1" si="70">S52</f>
        <v>7</v>
      </c>
      <c r="T106" s="156" t="str">
        <f t="shared" ca="1" si="70"/>
        <v>1</v>
      </c>
      <c r="U106" s="156">
        <f t="shared" si="70"/>
        <v>0</v>
      </c>
      <c r="V106" s="156">
        <f t="shared" si="70"/>
        <v>0</v>
      </c>
      <c r="W106" s="11"/>
      <c r="X106" s="359">
        <f>X52</f>
        <v>0</v>
      </c>
      <c r="Y106" s="11"/>
      <c r="Z106" s="359" t="str">
        <f>Z52</f>
        <v>+</v>
      </c>
      <c r="AA106" s="17"/>
      <c r="AB106" s="159" t="str">
        <f ca="1">AB52</f>
        <v>1</v>
      </c>
      <c r="AC106" s="156" t="str">
        <f ca="1">AC52</f>
        <v>5</v>
      </c>
      <c r="AD106" s="156" t="str">
        <f ca="1">AD52</f>
        <v>4</v>
      </c>
      <c r="AE106" s="156" t="str">
        <f t="shared" ref="AE106:AH106" ca="1" si="71">AE52</f>
        <v>4</v>
      </c>
      <c r="AF106" s="156" t="str">
        <f t="shared" ca="1" si="71"/>
        <v>4</v>
      </c>
      <c r="AG106" s="156">
        <f t="shared" si="71"/>
        <v>0</v>
      </c>
      <c r="AH106" s="156">
        <f t="shared" si="71"/>
        <v>0</v>
      </c>
    </row>
    <row r="107" spans="2:41" ht="18" customHeight="1" thickBot="1" x14ac:dyDescent="0.35">
      <c r="B107" s="359" t="str">
        <f>B53</f>
        <v>+</v>
      </c>
      <c r="C107" s="164">
        <f ca="1">C53</f>
        <v>0</v>
      </c>
      <c r="D107" s="161" t="str">
        <f ca="1">D53</f>
        <v>9</v>
      </c>
      <c r="E107" s="161" t="str">
        <f ca="1">E53</f>
        <v>3</v>
      </c>
      <c r="F107" s="161" t="str">
        <f ca="1">F53</f>
        <v>0</v>
      </c>
      <c r="G107" s="161" t="str">
        <f t="shared" ca="1" si="59"/>
        <v>7</v>
      </c>
      <c r="H107" s="161">
        <f t="shared" si="59"/>
        <v>0</v>
      </c>
      <c r="I107" s="161">
        <f t="shared" si="59"/>
        <v>0</v>
      </c>
      <c r="J107" s="161">
        <f t="shared" si="59"/>
        <v>0</v>
      </c>
      <c r="K107" s="14"/>
      <c r="L107" s="29"/>
      <c r="M107" s="359">
        <f>M53</f>
        <v>0</v>
      </c>
      <c r="N107" s="359" t="str">
        <f>N53</f>
        <v>+</v>
      </c>
      <c r="O107" s="164">
        <f ca="1">O53</f>
        <v>0</v>
      </c>
      <c r="P107" s="161" t="str">
        <f ca="1">P53</f>
        <v>7</v>
      </c>
      <c r="Q107" s="161" t="str">
        <f ca="1">Q53</f>
        <v>5</v>
      </c>
      <c r="R107" s="161" t="str">
        <f ca="1">R53</f>
        <v>4</v>
      </c>
      <c r="S107" s="161" t="str">
        <f t="shared" ref="S107:V107" ca="1" si="72">S53</f>
        <v>2</v>
      </c>
      <c r="T107" s="161">
        <f t="shared" si="72"/>
        <v>0</v>
      </c>
      <c r="U107" s="161">
        <f t="shared" si="72"/>
        <v>0</v>
      </c>
      <c r="V107" s="161">
        <f t="shared" si="72"/>
        <v>0</v>
      </c>
      <c r="W107" s="14"/>
      <c r="X107" s="359"/>
      <c r="Y107" s="403"/>
      <c r="Z107" s="359" t="str">
        <f>Z53</f>
        <v>+</v>
      </c>
      <c r="AA107" s="164" t="str">
        <f ca="1">AA53</f>
        <v>2</v>
      </c>
      <c r="AB107" s="161" t="str">
        <f ca="1">AB53</f>
        <v>5</v>
      </c>
      <c r="AC107" s="161" t="str">
        <f ca="1">AC53</f>
        <v>7</v>
      </c>
      <c r="AD107" s="161" t="str">
        <f ca="1">AD53</f>
        <v>4</v>
      </c>
      <c r="AE107" s="161" t="str">
        <f t="shared" ref="AE107:AH107" ca="1" si="73">AE53</f>
        <v>0</v>
      </c>
      <c r="AF107" s="161">
        <f t="shared" si="73"/>
        <v>0</v>
      </c>
      <c r="AG107" s="161">
        <f t="shared" si="73"/>
        <v>0</v>
      </c>
      <c r="AH107" s="161">
        <f t="shared" si="73"/>
        <v>0</v>
      </c>
    </row>
    <row r="108" spans="2:41" s="123" customFormat="1" ht="18" customHeight="1" thickTop="1" x14ac:dyDescent="0.3">
      <c r="B108" s="395">
        <f t="shared" ref="B108:AH108" si="74">B54</f>
        <v>0</v>
      </c>
      <c r="C108" s="116">
        <f t="shared" ca="1" si="74"/>
        <v>1</v>
      </c>
      <c r="D108" s="119">
        <f t="shared" ca="1" si="74"/>
        <v>4</v>
      </c>
      <c r="E108" s="119" t="str">
        <f t="shared" ca="1" si="74"/>
        <v>2</v>
      </c>
      <c r="F108" s="119" t="str">
        <f t="shared" ca="1" si="74"/>
        <v>0</v>
      </c>
      <c r="G108" s="119" t="str">
        <f t="shared" ca="1" si="74"/>
        <v>2</v>
      </c>
      <c r="H108" s="119" t="str">
        <f t="shared" ca="1" si="74"/>
        <v>4,</v>
      </c>
      <c r="I108" s="119" t="str">
        <f t="shared" ca="1" si="74"/>
        <v>8</v>
      </c>
      <c r="J108" s="119" t="str">
        <f t="shared" ca="1" si="74"/>
        <v>2</v>
      </c>
      <c r="K108" s="128"/>
      <c r="L108" s="125"/>
      <c r="M108" s="395">
        <f t="shared" si="74"/>
        <v>0</v>
      </c>
      <c r="N108" s="395">
        <f t="shared" si="74"/>
        <v>0</v>
      </c>
      <c r="O108" s="119">
        <f t="shared" ca="1" si="74"/>
        <v>0</v>
      </c>
      <c r="P108" s="119">
        <f t="shared" ca="1" si="74"/>
        <v>8</v>
      </c>
      <c r="Q108" s="119" t="str">
        <f t="shared" ca="1" si="74"/>
        <v>0</v>
      </c>
      <c r="R108" s="119" t="str">
        <f t="shared" ca="1" si="74"/>
        <v>1</v>
      </c>
      <c r="S108" s="119" t="str">
        <f t="shared" ca="1" si="74"/>
        <v>3</v>
      </c>
      <c r="T108" s="119" t="str">
        <f t="shared" ca="1" si="74"/>
        <v>3,</v>
      </c>
      <c r="U108" s="119" t="str">
        <f t="shared" ca="1" si="74"/>
        <v>7</v>
      </c>
      <c r="V108" s="119" t="str">
        <f t="shared" ca="1" si="74"/>
        <v>5</v>
      </c>
      <c r="W108" s="128"/>
      <c r="X108" s="125"/>
      <c r="Y108" s="395">
        <f t="shared" si="74"/>
        <v>0</v>
      </c>
      <c r="Z108" s="125">
        <f t="shared" si="74"/>
        <v>0</v>
      </c>
      <c r="AA108" s="119">
        <f t="shared" ca="1" si="74"/>
        <v>2</v>
      </c>
      <c r="AB108" s="119">
        <f t="shared" ca="1" si="74"/>
        <v>7</v>
      </c>
      <c r="AC108" s="119" t="str">
        <f t="shared" ca="1" si="74"/>
        <v>3</v>
      </c>
      <c r="AD108" s="119" t="str">
        <f t="shared" ca="1" si="74"/>
        <v>0</v>
      </c>
      <c r="AE108" s="119" t="str">
        <f t="shared" ca="1" si="74"/>
        <v>4</v>
      </c>
      <c r="AF108" s="119" t="str">
        <f t="shared" ca="1" si="74"/>
        <v>9,</v>
      </c>
      <c r="AG108" s="119" t="str">
        <f t="shared" ca="1" si="74"/>
        <v>9</v>
      </c>
      <c r="AH108" s="119" t="str">
        <f t="shared" ca="1" si="74"/>
        <v>2</v>
      </c>
      <c r="AI108" s="122"/>
      <c r="AL108" s="122"/>
      <c r="AO108" s="122"/>
    </row>
    <row r="109" spans="2:41" ht="18" customHeight="1" x14ac:dyDescent="0.3"/>
  </sheetData>
  <sheetProtection algorithmName="SHA-512" hashValue="p0eBxe/lDBbK+ixJwxrVqum7UDYusVIpGfqMCpvy3fFMFVLMAM3Jx6vDjDgmEPBC92AhmToXxTG6ll0wGKwkAg==" saltValue="+jjF+nN/2tuk7d5fBm5x4Q==" spinCount="100000" sheet="1" objects="1" scenarios="1"/>
  <mergeCells count="50">
    <mergeCell ref="B1:AH1"/>
    <mergeCell ref="B2:C3"/>
    <mergeCell ref="L2:M3"/>
    <mergeCell ref="X2:Y3"/>
    <mergeCell ref="B6:C6"/>
    <mergeCell ref="L6:M6"/>
    <mergeCell ref="X6:Y6"/>
    <mergeCell ref="B15:C16"/>
    <mergeCell ref="L15:M16"/>
    <mergeCell ref="X15:Y16"/>
    <mergeCell ref="B19:C19"/>
    <mergeCell ref="L19:M19"/>
    <mergeCell ref="X19:Y19"/>
    <mergeCell ref="B28:C29"/>
    <mergeCell ref="L28:M29"/>
    <mergeCell ref="X28:Y29"/>
    <mergeCell ref="B32:C32"/>
    <mergeCell ref="L32:M32"/>
    <mergeCell ref="X32:Y32"/>
    <mergeCell ref="B42:C43"/>
    <mergeCell ref="L42:M43"/>
    <mergeCell ref="X42:Y43"/>
    <mergeCell ref="B46:C46"/>
    <mergeCell ref="L46:M46"/>
    <mergeCell ref="X46:Y46"/>
    <mergeCell ref="B55:AH55"/>
    <mergeCell ref="B56:C57"/>
    <mergeCell ref="L56:M57"/>
    <mergeCell ref="X56:Y57"/>
    <mergeCell ref="B60:C60"/>
    <mergeCell ref="L60:M60"/>
    <mergeCell ref="X60:Y60"/>
    <mergeCell ref="B69:C70"/>
    <mergeCell ref="L69:M70"/>
    <mergeCell ref="X69:Y70"/>
    <mergeCell ref="B73:C73"/>
    <mergeCell ref="L73:M73"/>
    <mergeCell ref="X73:Y73"/>
    <mergeCell ref="B82:C83"/>
    <mergeCell ref="L82:M83"/>
    <mergeCell ref="X82:Y83"/>
    <mergeCell ref="B86:C86"/>
    <mergeCell ref="L86:M86"/>
    <mergeCell ref="X86:Y86"/>
    <mergeCell ref="B96:C97"/>
    <mergeCell ref="L96:M97"/>
    <mergeCell ref="X96:Y97"/>
    <mergeCell ref="B100:C100"/>
    <mergeCell ref="L100:M100"/>
    <mergeCell ref="X100:Y100"/>
  </mergeCells>
  <conditionalFormatting sqref="B2:C3">
    <cfRule type="expression" dxfId="23" priority="10" stopIfTrue="1">
      <formula>$AJ$10&lt;&gt;$AK$10</formula>
    </cfRule>
    <cfRule type="expression" dxfId="22" priority="24">
      <formula>$AJ$10=$AK$10</formula>
    </cfRule>
  </conditionalFormatting>
  <conditionalFormatting sqref="L2:M3">
    <cfRule type="expression" dxfId="21" priority="12" stopIfTrue="1">
      <formula>$AM$10&lt;&gt;$AN$10</formula>
    </cfRule>
    <cfRule type="expression" dxfId="20" priority="23">
      <formula>$AM$10=$AN$10</formula>
    </cfRule>
  </conditionalFormatting>
  <conditionalFormatting sqref="X2:Y3">
    <cfRule type="expression" dxfId="19" priority="11" stopIfTrue="1">
      <formula>$AP$12&lt;&gt;$AQ$12</formula>
    </cfRule>
    <cfRule type="expression" dxfId="18" priority="22">
      <formula>$AP$12=$AQ$12</formula>
    </cfRule>
  </conditionalFormatting>
  <conditionalFormatting sqref="B15:C16">
    <cfRule type="expression" dxfId="17" priority="9" stopIfTrue="1">
      <formula>$AJ$25&lt;&gt;$AK$25</formula>
    </cfRule>
    <cfRule type="expression" dxfId="16" priority="21">
      <formula>$AJ$25=$AK$25</formula>
    </cfRule>
  </conditionalFormatting>
  <conditionalFormatting sqref="L15:M16">
    <cfRule type="expression" dxfId="15" priority="8" stopIfTrue="1">
      <formula>$AM$23&lt;&gt;$AN$23</formula>
    </cfRule>
    <cfRule type="expression" dxfId="14" priority="20">
      <formula>$AM$23=$AN$23</formula>
    </cfRule>
  </conditionalFormatting>
  <conditionalFormatting sqref="X15:Y16">
    <cfRule type="expression" dxfId="13" priority="7" stopIfTrue="1">
      <formula>$AP$25&lt;&gt;$AQ$25</formula>
    </cfRule>
    <cfRule type="expression" dxfId="12" priority="19">
      <formula>$AP$25=$AQ$25</formula>
    </cfRule>
  </conditionalFormatting>
  <conditionalFormatting sqref="B28:C29">
    <cfRule type="expression" dxfId="11" priority="18">
      <formula>$AJ$39=$AK$39</formula>
    </cfRule>
    <cfRule type="expression" dxfId="10" priority="3" stopIfTrue="1">
      <formula>$AJ$39&lt;&gt;$AK$39</formula>
    </cfRule>
  </conditionalFormatting>
  <conditionalFormatting sqref="L28:M29">
    <cfRule type="expression" dxfId="9" priority="17">
      <formula>$AM$39=$AN$39</formula>
    </cfRule>
    <cfRule type="expression" dxfId="8" priority="4" stopIfTrue="1">
      <formula>$AM$39&lt;&gt;$AN$39</formula>
    </cfRule>
  </conditionalFormatting>
  <conditionalFormatting sqref="X28:Y29">
    <cfRule type="expression" dxfId="7" priority="16">
      <formula>$AP$39=$AQ$39</formula>
    </cfRule>
    <cfRule type="expression" dxfId="6" priority="5" stopIfTrue="1">
      <formula>$AP$39&lt;&gt;$AQ$39</formula>
    </cfRule>
  </conditionalFormatting>
  <conditionalFormatting sqref="B42:C43">
    <cfRule type="expression" dxfId="5" priority="15">
      <formula>$AJ$54=$AK$54</formula>
    </cfRule>
    <cfRule type="expression" dxfId="4" priority="6" stopIfTrue="1">
      <formula>$AJ$54&lt;&gt;$AK$54</formula>
    </cfRule>
  </conditionalFormatting>
  <conditionalFormatting sqref="L42:M43">
    <cfRule type="expression" dxfId="3" priority="14">
      <formula>$AM$54=$AN$54</formula>
    </cfRule>
    <cfRule type="expression" dxfId="2" priority="2" stopIfTrue="1">
      <formula>$AM$54&lt;&gt;$AN$54</formula>
    </cfRule>
  </conditionalFormatting>
  <conditionalFormatting sqref="X42:Y43">
    <cfRule type="expression" dxfId="1" priority="13">
      <formula>$AP$54=$AQ$54</formula>
    </cfRule>
    <cfRule type="expression" dxfId="0" priority="1" stopIfTrue="1">
      <formula>$AP$54&lt;&gt;$AQ$54</formula>
    </cfRule>
  </conditionalFormatting>
  <hyperlinks>
    <hyperlink ref="AH56" r:id="rId1" xr:uid="{9E4CF01D-5557-4A4B-AEB4-FC35EEB90BBC}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2"/>
  <headerFooter>
    <oddHeader>&amp;L&amp;18NOM :&amp;C&amp;18Prénom :&amp;R&amp;18Date :  .. / .. / ..</oddHeader>
    <oddFooter>&amp;L&amp;20LA MULTIPLICATION&amp;R&amp;20CM2</oddFooter>
  </headerFooter>
  <rowBreaks count="1" manualBreakCount="1">
    <brk id="54" min="1" max="33" man="1"/>
  </rowBreaks>
  <ignoredErrors>
    <ignoredError sqref="AF12 H24:H25 S23 AD25 F39 R39 AC39 H5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zoomScaleNormal="100" workbookViewId="0">
      <selection activeCell="F10" sqref="F10"/>
    </sheetView>
  </sheetViews>
  <sheetFormatPr baseColWidth="10" defaultColWidth="11.42578125" defaultRowHeight="15" x14ac:dyDescent="0.25"/>
  <cols>
    <col min="1" max="12" width="4" style="284" customWidth="1"/>
    <col min="13" max="16384" width="11.42578125" style="284"/>
  </cols>
  <sheetData>
    <row r="1" spans="1:12" ht="22.5" customHeight="1" thickBot="1" x14ac:dyDescent="0.3">
      <c r="A1" s="296" t="s">
        <v>14</v>
      </c>
      <c r="B1" s="299">
        <v>0</v>
      </c>
      <c r="C1" s="298">
        <v>1</v>
      </c>
      <c r="D1" s="298">
        <v>2</v>
      </c>
      <c r="E1" s="298">
        <v>3</v>
      </c>
      <c r="F1" s="298">
        <v>4</v>
      </c>
      <c r="G1" s="298">
        <v>5</v>
      </c>
      <c r="H1" s="298">
        <v>6</v>
      </c>
      <c r="I1" s="298">
        <v>7</v>
      </c>
      <c r="J1" s="298">
        <v>8</v>
      </c>
      <c r="K1" s="298">
        <v>9</v>
      </c>
      <c r="L1" s="298">
        <v>10</v>
      </c>
    </row>
    <row r="2" spans="1:12" ht="22.5" customHeight="1" thickTop="1" thickBot="1" x14ac:dyDescent="0.3">
      <c r="A2" s="297">
        <v>0</v>
      </c>
      <c r="B2" s="295">
        <f>$B$1*$A2</f>
        <v>0</v>
      </c>
      <c r="C2" s="293">
        <f>$C$1*$A2</f>
        <v>0</v>
      </c>
      <c r="D2" s="294">
        <f>$D$1*$A2</f>
        <v>0</v>
      </c>
      <c r="E2" s="294">
        <f>$E$1*$A2</f>
        <v>0</v>
      </c>
      <c r="F2" s="294">
        <f>$F$1*$A2</f>
        <v>0</v>
      </c>
      <c r="G2" s="294">
        <f>$G$1*$A2</f>
        <v>0</v>
      </c>
      <c r="H2" s="294">
        <f>$H$1*$A2</f>
        <v>0</v>
      </c>
      <c r="I2" s="294">
        <f>$I$1*$A2</f>
        <v>0</v>
      </c>
      <c r="J2" s="294">
        <f>$J$1*$A2</f>
        <v>0</v>
      </c>
      <c r="K2" s="294">
        <f>$K$1*$A2</f>
        <v>0</v>
      </c>
      <c r="L2" s="294">
        <f>$L$1*$A2</f>
        <v>0</v>
      </c>
    </row>
    <row r="3" spans="1:12" ht="22.5" customHeight="1" thickTop="1" thickBot="1" x14ac:dyDescent="0.3">
      <c r="A3" s="298">
        <v>1</v>
      </c>
      <c r="B3" s="300">
        <f t="shared" ref="B3:B12" si="0">$B$1*$A3</f>
        <v>0</v>
      </c>
      <c r="C3" s="302">
        <f t="shared" ref="C3:C12" si="1">$C$1*$A3</f>
        <v>1</v>
      </c>
      <c r="D3" s="293">
        <f t="shared" ref="D3:D12" si="2">$D$1*$A3</f>
        <v>2</v>
      </c>
      <c r="E3" s="294">
        <f t="shared" ref="E3:E12" si="3">$E$1*$A3</f>
        <v>3</v>
      </c>
      <c r="F3" s="294">
        <f t="shared" ref="F3:F12" si="4">$F$1*$A3</f>
        <v>4</v>
      </c>
      <c r="G3" s="294">
        <f t="shared" ref="G3:G12" si="5">$G$1*$A3</f>
        <v>5</v>
      </c>
      <c r="H3" s="294">
        <f t="shared" ref="H3:H12" si="6">$H$1*$A3</f>
        <v>6</v>
      </c>
      <c r="I3" s="294">
        <f t="shared" ref="I3:I12" si="7">$I$1*$A3</f>
        <v>7</v>
      </c>
      <c r="J3" s="294">
        <f t="shared" ref="J3:J12" si="8">$J$1*$A3</f>
        <v>8</v>
      </c>
      <c r="K3" s="294">
        <f t="shared" ref="K3:K12" si="9">$K$1*$A3</f>
        <v>9</v>
      </c>
      <c r="L3" s="294">
        <f t="shared" ref="L3:L12" si="10">$L$1*$A3</f>
        <v>10</v>
      </c>
    </row>
    <row r="4" spans="1:12" ht="22.5" customHeight="1" thickTop="1" thickBot="1" x14ac:dyDescent="0.3">
      <c r="A4" s="298">
        <v>2</v>
      </c>
      <c r="B4" s="301">
        <f t="shared" si="0"/>
        <v>0</v>
      </c>
      <c r="C4" s="303">
        <f t="shared" si="1"/>
        <v>2</v>
      </c>
      <c r="D4" s="305">
        <f t="shared" si="2"/>
        <v>4</v>
      </c>
      <c r="E4" s="293">
        <f t="shared" si="3"/>
        <v>6</v>
      </c>
      <c r="F4" s="294">
        <f t="shared" si="4"/>
        <v>8</v>
      </c>
      <c r="G4" s="294">
        <f t="shared" si="5"/>
        <v>10</v>
      </c>
      <c r="H4" s="294">
        <f t="shared" si="6"/>
        <v>12</v>
      </c>
      <c r="I4" s="294">
        <f t="shared" si="7"/>
        <v>14</v>
      </c>
      <c r="J4" s="294">
        <f t="shared" si="8"/>
        <v>16</v>
      </c>
      <c r="K4" s="294">
        <f t="shared" si="9"/>
        <v>18</v>
      </c>
      <c r="L4" s="294">
        <f t="shared" si="10"/>
        <v>20</v>
      </c>
    </row>
    <row r="5" spans="1:12" ht="22.5" customHeight="1" thickTop="1" thickBot="1" x14ac:dyDescent="0.3">
      <c r="A5" s="298">
        <v>3</v>
      </c>
      <c r="B5" s="301">
        <f t="shared" si="0"/>
        <v>0</v>
      </c>
      <c r="C5" s="304">
        <f t="shared" si="1"/>
        <v>3</v>
      </c>
      <c r="D5" s="306">
        <f t="shared" si="2"/>
        <v>6</v>
      </c>
      <c r="E5" s="308">
        <f t="shared" si="3"/>
        <v>9</v>
      </c>
      <c r="F5" s="293">
        <f t="shared" si="4"/>
        <v>12</v>
      </c>
      <c r="G5" s="294">
        <f t="shared" si="5"/>
        <v>15</v>
      </c>
      <c r="H5" s="294">
        <f t="shared" si="6"/>
        <v>18</v>
      </c>
      <c r="I5" s="294">
        <f t="shared" si="7"/>
        <v>21</v>
      </c>
      <c r="J5" s="294">
        <f t="shared" si="8"/>
        <v>24</v>
      </c>
      <c r="K5" s="294">
        <f t="shared" si="9"/>
        <v>27</v>
      </c>
      <c r="L5" s="294">
        <f t="shared" si="10"/>
        <v>30</v>
      </c>
    </row>
    <row r="6" spans="1:12" ht="22.5" customHeight="1" thickTop="1" thickBot="1" x14ac:dyDescent="0.3">
      <c r="A6" s="298">
        <v>4</v>
      </c>
      <c r="B6" s="301">
        <f t="shared" si="0"/>
        <v>0</v>
      </c>
      <c r="C6" s="304">
        <f t="shared" si="1"/>
        <v>4</v>
      </c>
      <c r="D6" s="307">
        <f t="shared" si="2"/>
        <v>8</v>
      </c>
      <c r="E6" s="309">
        <f t="shared" si="3"/>
        <v>12</v>
      </c>
      <c r="F6" s="311">
        <f t="shared" si="4"/>
        <v>16</v>
      </c>
      <c r="G6" s="293">
        <f t="shared" si="5"/>
        <v>20</v>
      </c>
      <c r="H6" s="294">
        <f t="shared" si="6"/>
        <v>24</v>
      </c>
      <c r="I6" s="294">
        <f t="shared" si="7"/>
        <v>28</v>
      </c>
      <c r="J6" s="294">
        <f t="shared" si="8"/>
        <v>32</v>
      </c>
      <c r="K6" s="294">
        <f t="shared" si="9"/>
        <v>36</v>
      </c>
      <c r="L6" s="294">
        <f t="shared" si="10"/>
        <v>40</v>
      </c>
    </row>
    <row r="7" spans="1:12" ht="22.5" customHeight="1" thickTop="1" thickBot="1" x14ac:dyDescent="0.3">
      <c r="A7" s="298">
        <v>5</v>
      </c>
      <c r="B7" s="301">
        <f t="shared" si="0"/>
        <v>0</v>
      </c>
      <c r="C7" s="304">
        <f t="shared" si="1"/>
        <v>5</v>
      </c>
      <c r="D7" s="307">
        <f t="shared" si="2"/>
        <v>10</v>
      </c>
      <c r="E7" s="310">
        <f t="shared" si="3"/>
        <v>15</v>
      </c>
      <c r="F7" s="312">
        <f t="shared" si="4"/>
        <v>20</v>
      </c>
      <c r="G7" s="314">
        <f t="shared" si="5"/>
        <v>25</v>
      </c>
      <c r="H7" s="293">
        <f t="shared" si="6"/>
        <v>30</v>
      </c>
      <c r="I7" s="294">
        <f t="shared" si="7"/>
        <v>35</v>
      </c>
      <c r="J7" s="294">
        <f t="shared" si="8"/>
        <v>40</v>
      </c>
      <c r="K7" s="294">
        <f t="shared" si="9"/>
        <v>45</v>
      </c>
      <c r="L7" s="294">
        <f t="shared" si="10"/>
        <v>50</v>
      </c>
    </row>
    <row r="8" spans="1:12" ht="22.5" customHeight="1" thickTop="1" thickBot="1" x14ac:dyDescent="0.3">
      <c r="A8" s="298">
        <v>6</v>
      </c>
      <c r="B8" s="301">
        <f t="shared" si="0"/>
        <v>0</v>
      </c>
      <c r="C8" s="304">
        <f t="shared" si="1"/>
        <v>6</v>
      </c>
      <c r="D8" s="307">
        <f t="shared" si="2"/>
        <v>12</v>
      </c>
      <c r="E8" s="310">
        <f t="shared" si="3"/>
        <v>18</v>
      </c>
      <c r="F8" s="313">
        <f t="shared" si="4"/>
        <v>24</v>
      </c>
      <c r="G8" s="315">
        <f t="shared" si="5"/>
        <v>30</v>
      </c>
      <c r="H8" s="317">
        <f t="shared" si="6"/>
        <v>36</v>
      </c>
      <c r="I8" s="293">
        <f t="shared" si="7"/>
        <v>42</v>
      </c>
      <c r="J8" s="294">
        <f t="shared" si="8"/>
        <v>48</v>
      </c>
      <c r="K8" s="294">
        <f t="shared" si="9"/>
        <v>54</v>
      </c>
      <c r="L8" s="294">
        <f t="shared" si="10"/>
        <v>60</v>
      </c>
    </row>
    <row r="9" spans="1:12" ht="22.5" customHeight="1" thickTop="1" thickBot="1" x14ac:dyDescent="0.3">
      <c r="A9" s="298">
        <v>7</v>
      </c>
      <c r="B9" s="301">
        <f t="shared" si="0"/>
        <v>0</v>
      </c>
      <c r="C9" s="304">
        <f t="shared" si="1"/>
        <v>7</v>
      </c>
      <c r="D9" s="307">
        <f t="shared" si="2"/>
        <v>14</v>
      </c>
      <c r="E9" s="310">
        <f t="shared" si="3"/>
        <v>21</v>
      </c>
      <c r="F9" s="313">
        <f t="shared" si="4"/>
        <v>28</v>
      </c>
      <c r="G9" s="316">
        <f t="shared" si="5"/>
        <v>35</v>
      </c>
      <c r="H9" s="318">
        <f t="shared" si="6"/>
        <v>42</v>
      </c>
      <c r="I9" s="320">
        <f t="shared" si="7"/>
        <v>49</v>
      </c>
      <c r="J9" s="293">
        <f t="shared" si="8"/>
        <v>56</v>
      </c>
      <c r="K9" s="294">
        <f t="shared" si="9"/>
        <v>63</v>
      </c>
      <c r="L9" s="294">
        <f t="shared" si="10"/>
        <v>70</v>
      </c>
    </row>
    <row r="10" spans="1:12" ht="22.5" customHeight="1" thickTop="1" thickBot="1" x14ac:dyDescent="0.3">
      <c r="A10" s="298">
        <v>8</v>
      </c>
      <c r="B10" s="301">
        <f t="shared" si="0"/>
        <v>0</v>
      </c>
      <c r="C10" s="304">
        <f t="shared" si="1"/>
        <v>8</v>
      </c>
      <c r="D10" s="307">
        <f t="shared" si="2"/>
        <v>16</v>
      </c>
      <c r="E10" s="310">
        <f t="shared" si="3"/>
        <v>24</v>
      </c>
      <c r="F10" s="313">
        <f t="shared" si="4"/>
        <v>32</v>
      </c>
      <c r="G10" s="316">
        <f t="shared" si="5"/>
        <v>40</v>
      </c>
      <c r="H10" s="319">
        <f t="shared" si="6"/>
        <v>48</v>
      </c>
      <c r="I10" s="321">
        <f t="shared" si="7"/>
        <v>56</v>
      </c>
      <c r="J10" s="323">
        <f t="shared" si="8"/>
        <v>64</v>
      </c>
      <c r="K10" s="293">
        <f t="shared" si="9"/>
        <v>72</v>
      </c>
      <c r="L10" s="294">
        <f t="shared" si="10"/>
        <v>80</v>
      </c>
    </row>
    <row r="11" spans="1:12" ht="22.5" customHeight="1" thickTop="1" thickBot="1" x14ac:dyDescent="0.3">
      <c r="A11" s="298">
        <v>9</v>
      </c>
      <c r="B11" s="301">
        <f t="shared" si="0"/>
        <v>0</v>
      </c>
      <c r="C11" s="304">
        <f t="shared" si="1"/>
        <v>9</v>
      </c>
      <c r="D11" s="307">
        <f t="shared" si="2"/>
        <v>18</v>
      </c>
      <c r="E11" s="310">
        <f t="shared" si="3"/>
        <v>27</v>
      </c>
      <c r="F11" s="313">
        <f t="shared" si="4"/>
        <v>36</v>
      </c>
      <c r="G11" s="316">
        <f t="shared" si="5"/>
        <v>45</v>
      </c>
      <c r="H11" s="319">
        <f t="shared" si="6"/>
        <v>54</v>
      </c>
      <c r="I11" s="322">
        <f t="shared" si="7"/>
        <v>63</v>
      </c>
      <c r="J11" s="324">
        <f t="shared" si="8"/>
        <v>72</v>
      </c>
      <c r="K11" s="326">
        <f t="shared" si="9"/>
        <v>81</v>
      </c>
      <c r="L11" s="293">
        <f t="shared" si="10"/>
        <v>90</v>
      </c>
    </row>
    <row r="12" spans="1:12" ht="22.5" customHeight="1" thickTop="1" thickBot="1" x14ac:dyDescent="0.3">
      <c r="A12" s="298">
        <v>10</v>
      </c>
      <c r="B12" s="301">
        <f t="shared" si="0"/>
        <v>0</v>
      </c>
      <c r="C12" s="304">
        <f t="shared" si="1"/>
        <v>10</v>
      </c>
      <c r="D12" s="307">
        <f t="shared" si="2"/>
        <v>20</v>
      </c>
      <c r="E12" s="310">
        <f t="shared" si="3"/>
        <v>30</v>
      </c>
      <c r="F12" s="313">
        <f t="shared" si="4"/>
        <v>40</v>
      </c>
      <c r="G12" s="316">
        <f t="shared" si="5"/>
        <v>50</v>
      </c>
      <c r="H12" s="319">
        <f t="shared" si="6"/>
        <v>60</v>
      </c>
      <c r="I12" s="322">
        <f t="shared" si="7"/>
        <v>70</v>
      </c>
      <c r="J12" s="325">
        <f t="shared" si="8"/>
        <v>80</v>
      </c>
      <c r="K12" s="327">
        <f t="shared" si="9"/>
        <v>90</v>
      </c>
      <c r="L12" s="328">
        <f t="shared" si="10"/>
        <v>100</v>
      </c>
    </row>
    <row r="13" spans="1:12" ht="15.75" thickTop="1" x14ac:dyDescent="0.25"/>
  </sheetData>
  <sheetProtection algorithmName="SHA-512" hashValue="FKXptBrEAINuqYaiPX60UqqeaW9QZxyoRfff9QanSR+49GH2JLBDi6OorTE6QP/GFSnwhZQpcAXJkK47aEvrsQ==" saltValue="nmvrWYIfhxMshkKe3bu1C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75" orientation="portrait" r:id="rId1"/>
  <headerFooter>
    <oddHeader>&amp;C&amp;"-,Gras"&amp;24TABLE DE MULTIPLICATIONS</oddHeader>
    <oddFooter>&amp;LTable de Pythagore&amp;Rhttp://www.scalpa.info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95D5-4030-4BDC-8E75-064AA2A16D05}">
  <dimension ref="A2:G8"/>
  <sheetViews>
    <sheetView workbookViewId="0">
      <selection activeCell="C4" sqref="C4:G4"/>
    </sheetView>
  </sheetViews>
  <sheetFormatPr baseColWidth="10" defaultRowHeight="15" x14ac:dyDescent="0.25"/>
  <cols>
    <col min="1" max="1" width="32.140625" bestFit="1" customWidth="1"/>
  </cols>
  <sheetData>
    <row r="2" spans="1:7" x14ac:dyDescent="0.25">
      <c r="B2">
        <v>450</v>
      </c>
      <c r="C2" s="284" t="str">
        <f>MID($B$2,1,1)</f>
        <v>4</v>
      </c>
      <c r="D2" s="284" t="str">
        <f>MID($B$2,2,1)</f>
        <v>5</v>
      </c>
      <c r="E2" s="284" t="str">
        <f>MID($B$2,3,1)</f>
        <v>0</v>
      </c>
    </row>
    <row r="4" spans="1:7" x14ac:dyDescent="0.25">
      <c r="A4" s="376" t="s">
        <v>32</v>
      </c>
      <c r="B4" s="376"/>
      <c r="C4" s="374" t="s">
        <v>36</v>
      </c>
      <c r="D4" s="374"/>
      <c r="E4" s="374"/>
      <c r="F4" s="374"/>
      <c r="G4" s="374"/>
    </row>
    <row r="5" spans="1:7" x14ac:dyDescent="0.25">
      <c r="A5" s="376"/>
      <c r="B5" s="376"/>
      <c r="C5" s="375" t="s">
        <v>31</v>
      </c>
      <c r="D5" s="375"/>
      <c r="E5" s="375"/>
      <c r="F5" s="375"/>
      <c r="G5" s="375"/>
    </row>
    <row r="7" spans="1:7" x14ac:dyDescent="0.25">
      <c r="A7" t="s">
        <v>34</v>
      </c>
      <c r="C7" t="s">
        <v>33</v>
      </c>
    </row>
    <row r="8" spans="1:7" x14ac:dyDescent="0.25">
      <c r="A8" t="s">
        <v>35</v>
      </c>
    </row>
  </sheetData>
  <mergeCells count="3">
    <mergeCell ref="C4:G4"/>
    <mergeCell ref="C5:G5"/>
    <mergeCell ref="A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Accueil</vt:lpstr>
      <vt:lpstr>MULTIPLICATIONS N1</vt:lpstr>
      <vt:lpstr>MULTIPLICATIONS N2</vt:lpstr>
      <vt:lpstr>MULTIPLICATIONS D1</vt:lpstr>
      <vt:lpstr>TABLES</vt:lpstr>
      <vt:lpstr>Feuil2</vt:lpstr>
      <vt:lpstr>'MULTIPLICATIONS D1'!Zone_d_impression</vt:lpstr>
      <vt:lpstr>'MULTIPLICATIONS N1'!Zone_d_impression</vt:lpstr>
      <vt:lpstr>'MULTIPLICATIONS N2'!Zone_d_impression</vt:lpstr>
      <vt:lpstr>TABLES!Zone_d_impression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www.scalpa.info</dc:creator>
  <cp:lastModifiedBy>pascal scalpa</cp:lastModifiedBy>
  <cp:lastPrinted>2021-06-02T14:34:45Z</cp:lastPrinted>
  <dcterms:created xsi:type="dcterms:W3CDTF">2020-01-13T17:45:22Z</dcterms:created>
  <dcterms:modified xsi:type="dcterms:W3CDTF">2021-06-02T14:56:30Z</dcterms:modified>
</cp:coreProperties>
</file>